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9180" activeTab="1"/>
  </bookViews>
  <sheets>
    <sheet name="Foglio1" sheetId="1" r:id="rId1"/>
    <sheet name="Rendiconto 2011" sheetId="2" r:id="rId2"/>
    <sheet name="Foglio3" sheetId="3" r:id="rId3"/>
  </sheets>
  <definedNames>
    <definedName name="_xlnm.Print_Area" localSheetId="0">'Foglio1'!$B$1:$I$98</definedName>
    <definedName name="_xlnm.Print_Area" localSheetId="1">'Rendiconto 2011'!$A$1:$J$156</definedName>
    <definedName name="_xlnm.Print_Titles" localSheetId="1">'Rendiconto 2011'!$7:$8</definedName>
  </definedNames>
  <calcPr fullCalcOnLoad="1"/>
</workbook>
</file>

<file path=xl/sharedStrings.xml><?xml version="1.0" encoding="utf-8"?>
<sst xmlns="http://schemas.openxmlformats.org/spreadsheetml/2006/main" count="324" uniqueCount="181">
  <si>
    <t xml:space="preserve">SEZIONE A: CONSUNTIVO DEGLI INCASSI E DEI PAGAMENTI </t>
  </si>
  <si>
    <t>ANNO 2010</t>
  </si>
  <si>
    <t>Parziali</t>
  </si>
  <si>
    <t>Totali</t>
  </si>
  <si>
    <t>A1 INCASSI DELLA GESTIONE</t>
  </si>
  <si>
    <t>A.1/1</t>
  </si>
  <si>
    <t>Da soci ed Associati</t>
  </si>
  <si>
    <t>/1.1</t>
  </si>
  <si>
    <t>/1.2</t>
  </si>
  <si>
    <t>A.1/2  Da attività del Centro Documentazione</t>
  </si>
  <si>
    <t>/2.1</t>
  </si>
  <si>
    <t>Biblioteche di Roma</t>
  </si>
  <si>
    <t>/2.2</t>
  </si>
  <si>
    <t>Censimento Sad</t>
  </si>
  <si>
    <t>A.1/3   Da progetto SAD</t>
  </si>
  <si>
    <t>/3.1</t>
  </si>
  <si>
    <t>A.1/4 Da iniziative istituzionali</t>
  </si>
  <si>
    <t>/4.1</t>
  </si>
  <si>
    <t>Seminari</t>
  </si>
  <si>
    <t>/4.2</t>
  </si>
  <si>
    <t>/4.3</t>
  </si>
  <si>
    <t>A. 1/5 Da altre entrate</t>
  </si>
  <si>
    <t>/5.1</t>
  </si>
  <si>
    <t>Donazioni e sponsor</t>
  </si>
  <si>
    <t>/5.2</t>
  </si>
  <si>
    <t xml:space="preserve"> Rimborsi</t>
  </si>
  <si>
    <t>/5.3</t>
  </si>
  <si>
    <t>Quote 5X1000</t>
  </si>
  <si>
    <t>/6.1</t>
  </si>
  <si>
    <t>Subtotale A1 Incassi della Gestione</t>
  </si>
  <si>
    <t>A2 INCASSI IN CONTO CAPITALE</t>
  </si>
  <si>
    <t>Subtotale A2 Incassi in conto capitale</t>
  </si>
  <si>
    <t>A3 TOTALE INCASSI (A1+A2)</t>
  </si>
  <si>
    <t>A4 PAGAMENTI DELLA GESTIONE</t>
  </si>
  <si>
    <t>A.4/1 Spese di segreteria</t>
  </si>
  <si>
    <t>Cancelleria</t>
  </si>
  <si>
    <t>/1.3</t>
  </si>
  <si>
    <t>/1.4</t>
  </si>
  <si>
    <t>Spese Telefoniche</t>
  </si>
  <si>
    <t>/1.5</t>
  </si>
  <si>
    <t>/1.6</t>
  </si>
  <si>
    <t>Varie</t>
  </si>
  <si>
    <t>A.4/2 Costi del Personale</t>
  </si>
  <si>
    <t>Collaborazioni</t>
  </si>
  <si>
    <t>Deleghe F24</t>
  </si>
  <si>
    <t>/2.3</t>
  </si>
  <si>
    <t>Commercialista</t>
  </si>
  <si>
    <t>/2.4</t>
  </si>
  <si>
    <t>IRAP</t>
  </si>
  <si>
    <t>A.4/3 Spese per Centro Documentazione</t>
  </si>
  <si>
    <t>Materiali</t>
  </si>
  <si>
    <t xml:space="preserve"> Ass. NKOSJ Johnson </t>
  </si>
  <si>
    <t>A.4/5 Spese per iniziative istituzionali</t>
  </si>
  <si>
    <t>/5.4</t>
  </si>
  <si>
    <t>A.4/6 Spese per quote Associative</t>
  </si>
  <si>
    <t>Quote associative</t>
  </si>
  <si>
    <t>A.4/7 Spese per comunicazione</t>
  </si>
  <si>
    <t>/7.1</t>
  </si>
  <si>
    <t>Sito</t>
  </si>
  <si>
    <t>/7.2</t>
  </si>
  <si>
    <t>A.4/8 Spese tenuta conti</t>
  </si>
  <si>
    <t>/8.1</t>
  </si>
  <si>
    <t>/8.2</t>
  </si>
  <si>
    <t xml:space="preserve">A.4/9 Rimborsi di spese </t>
  </si>
  <si>
    <t>/9.1</t>
  </si>
  <si>
    <t>Rimborsi vari</t>
  </si>
  <si>
    <t>/9.2</t>
  </si>
  <si>
    <t>Spese di Rappresentanza</t>
  </si>
  <si>
    <t>/9.3</t>
  </si>
  <si>
    <t>Spese Varie</t>
  </si>
  <si>
    <t>Attrezzature</t>
  </si>
  <si>
    <t>/1.7</t>
  </si>
  <si>
    <t>ANNO 2011</t>
  </si>
  <si>
    <t>ACEA Contributo</t>
  </si>
  <si>
    <t xml:space="preserve">Provincia di Roma </t>
  </si>
  <si>
    <t>A.1/6 Progetto Fondo di Solidarietà</t>
  </si>
  <si>
    <t>A.1/7  Da banche e Posta</t>
  </si>
  <si>
    <t>Donazione YWCA</t>
  </si>
  <si>
    <t>/1.8</t>
  </si>
  <si>
    <t>Contributo Gestione locali</t>
  </si>
  <si>
    <t>Provincia di Roma ex Convenzione</t>
  </si>
  <si>
    <t xml:space="preserve">Rete Donne x la Pace </t>
  </si>
  <si>
    <t>Seminario Sezano</t>
  </si>
  <si>
    <t xml:space="preserve">Progetto Cesv Lazio </t>
  </si>
  <si>
    <t>Provincia di Roma ex Conv.ne</t>
  </si>
  <si>
    <t>Roma Fun</t>
  </si>
  <si>
    <t>SOCI</t>
  </si>
  <si>
    <t xml:space="preserve">AMICI </t>
  </si>
  <si>
    <t xml:space="preserve">Sad  NKOSJ Johnson </t>
  </si>
  <si>
    <t>/5.5</t>
  </si>
  <si>
    <t>Workshop Lecce</t>
  </si>
  <si>
    <t>/5.6</t>
  </si>
  <si>
    <t>Forum Pace "Percorsi di Pace"</t>
  </si>
  <si>
    <t xml:space="preserve">Forum Pace "Percorsi di Pace" </t>
  </si>
  <si>
    <t xml:space="preserve">Stampati </t>
  </si>
  <si>
    <t>Banca Prossima</t>
  </si>
  <si>
    <t xml:space="preserve">Bancoposta </t>
  </si>
  <si>
    <t>Postali e bolli</t>
  </si>
  <si>
    <t xml:space="preserve">Fotocopie </t>
  </si>
  <si>
    <t>/1.9</t>
  </si>
  <si>
    <t>Manutenzione sede</t>
  </si>
  <si>
    <t>A.4/10 Spese Fondo di Solidarietà</t>
  </si>
  <si>
    <t>/10.1</t>
  </si>
  <si>
    <t xml:space="preserve">Contributi x progetti Ass.ni </t>
  </si>
  <si>
    <t>22061.41</t>
  </si>
  <si>
    <t>/4.4</t>
  </si>
  <si>
    <t xml:space="preserve">Fondo Solidarietà "Sosteniamo il Futuro" </t>
  </si>
  <si>
    <t xml:space="preserve">A.4/4 Spese per Progetti Sad e altri </t>
  </si>
  <si>
    <t>Acea x progetti Ass. Energia x i Diritti</t>
  </si>
  <si>
    <t>/10.2</t>
  </si>
  <si>
    <t xml:space="preserve">Varie </t>
  </si>
  <si>
    <t xml:space="preserve">A.4/11 Gestione locali </t>
  </si>
  <si>
    <t>ASSOCIAZIONE LA GABBIANELLA - Coordinamenro Nazionale per il Sostegno a Distanza – ONLUS</t>
  </si>
  <si>
    <t>SEZIONE A: CONSUNTIVO DEGLI INCASSI E DEI PAGAMENTI  (importi in euro €)</t>
  </si>
  <si>
    <t>Provincia di Roma</t>
  </si>
  <si>
    <t>Fondo di Solidarietà "Sosteniamo il Futuro"</t>
  </si>
  <si>
    <t>/6.2</t>
  </si>
  <si>
    <t>Interessi Postali</t>
  </si>
  <si>
    <t xml:space="preserve">A.2/1 Incassi da disinvestimenti e prestiti </t>
  </si>
  <si>
    <t xml:space="preserve">Incassi derivanti da disinvestimenti </t>
  </si>
  <si>
    <t xml:space="preserve"> Incassi da prestiti ricevuti</t>
  </si>
  <si>
    <t>Donazione Ywca</t>
  </si>
  <si>
    <t>A.4/4 Spese per Progetti Sad</t>
  </si>
  <si>
    <t>Rete donne per la pace</t>
  </si>
  <si>
    <t xml:space="preserve">Seminario </t>
  </si>
  <si>
    <t>Subtotale A4 Pagamenti della Gestione</t>
  </si>
  <si>
    <t>A 5 - Pagamenti in conto capitale</t>
  </si>
  <si>
    <t>5/1 Pagamenti per investimenti e rimborso prestiti</t>
  </si>
  <si>
    <t>Subtotale A 5 - Pagamenti in conto capitale</t>
  </si>
  <si>
    <t xml:space="preserve">A 6 - TOTALE PAGAMENTI (A 4 + A 5) </t>
  </si>
  <si>
    <t xml:space="preserve">DIFFERENZA TRA INCASSI E PAGAMENTI (A3-A6 =Avanzo/disavanzo) </t>
  </si>
  <si>
    <t xml:space="preserve">AVANZO/DISAVANZO ANNO PRECEDENTE </t>
  </si>
  <si>
    <t xml:space="preserve">AVANZO/DISAVANZO RESIDUO </t>
  </si>
  <si>
    <t xml:space="preserve">A 7 - FONDI LIQUIDI A INIZIO ANNO (cassa + c/c bancari + c/c postale) </t>
  </si>
  <si>
    <t xml:space="preserve">DIFFERENZA TRA INCASSI E PAGAMENTI ANNUI (A3 - A6) </t>
  </si>
  <si>
    <t xml:space="preserve">A 8 - FONDI LIQUIDI A FINE ANNO (cassa + c/c bancari + c/c postale) </t>
  </si>
  <si>
    <t xml:space="preserve">B 1 - Fondi liquidi (Cfr. A 8) </t>
  </si>
  <si>
    <t>1/1</t>
  </si>
  <si>
    <t xml:space="preserve">Cassa </t>
  </si>
  <si>
    <t>1/2</t>
  </si>
  <si>
    <t>1/3</t>
  </si>
  <si>
    <t xml:space="preserve">B 2 - Attività monetarie e finanziarie </t>
  </si>
  <si>
    <t>2/1</t>
  </si>
  <si>
    <t>B 3 - Attività detenute per la gestione dell'ente</t>
  </si>
  <si>
    <t>3/1</t>
  </si>
  <si>
    <t xml:space="preserve">B 4 - Passività e Patrimonio Netto </t>
  </si>
  <si>
    <t>4/1</t>
  </si>
  <si>
    <t>Quote sociali</t>
  </si>
  <si>
    <t>4/2</t>
  </si>
  <si>
    <t>Saldo Progetti</t>
  </si>
  <si>
    <t>4/3</t>
  </si>
  <si>
    <t>4/4</t>
  </si>
  <si>
    <t xml:space="preserve">Soci </t>
  </si>
  <si>
    <t xml:space="preserve">Amici </t>
  </si>
  <si>
    <t xml:space="preserve">SaD NKOSJ Johnson </t>
  </si>
  <si>
    <t>ACEA  Contributo</t>
  </si>
  <si>
    <t>A. 1/6 Progetto Fondo di Solidarietà</t>
  </si>
  <si>
    <t>Donazione</t>
  </si>
  <si>
    <t>Interessi Banca Prossima</t>
  </si>
  <si>
    <t>Fotocopie</t>
  </si>
  <si>
    <t>Contributo Gestione Locali</t>
  </si>
  <si>
    <t>Manutenzione Sede</t>
  </si>
  <si>
    <t>Contributi per progetti Ass.ni "Sosteniamo il Futuro"</t>
  </si>
  <si>
    <t>Progetto Cesv Lazio</t>
  </si>
  <si>
    <t>Stampati</t>
  </si>
  <si>
    <t>Bancoposta</t>
  </si>
  <si>
    <t>Banco Posta</t>
  </si>
  <si>
    <t xml:space="preserve"> Pagamenti per investimenti </t>
  </si>
  <si>
    <t xml:space="preserve"> Pagamenti per rimborso prestiti </t>
  </si>
  <si>
    <t>Periodo amministrativo</t>
  </si>
  <si>
    <t>RENDICONTO DEGLI INCASSI, DEI PAGAMENTI E SITUAZIONE PATRIMONIALE AL 31/12/2011</t>
  </si>
  <si>
    <t>SEZIONE B: Situazione attività e passività al termine dell'anno di riferimento (importi in euro €)</t>
  </si>
  <si>
    <t>(redatto per cassa, secondo le linee-guida dell'Agenzia per il terzo settore                                                                                                          riguardanti gli enti con ricavi e proventi inferiori a 250.000 euro)</t>
  </si>
  <si>
    <t>Crediti da quote soci</t>
  </si>
  <si>
    <t>2/2</t>
  </si>
  <si>
    <t>Comune di Roma - Sistema bibliotecario</t>
  </si>
  <si>
    <t>2/3</t>
  </si>
  <si>
    <t>Regione Lazio - Percorsi di Pace</t>
  </si>
  <si>
    <t>2/4</t>
  </si>
  <si>
    <t>Provincia di Roma - Fondo di solidarietà</t>
  </si>
  <si>
    <t xml:space="preserve">I.S.I SaD NKOSJ Johnson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</si>
</sst>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.00_-;\-* #,##0.00_-;_-* &quot;-&quot;_-;_-@_-"/>
    <numFmt numFmtId="167" formatCode="#,##0.00_ ;\-#,##0.00\ 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i/>
      <sz val="11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3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16" borderId="0" xfId="0" applyNumberFormat="1" applyFont="1" applyFill="1" applyBorder="1" applyAlignment="1">
      <alignment/>
    </xf>
    <xf numFmtId="166" fontId="5" fillId="16" borderId="0" xfId="44" applyNumberFormat="1" applyFont="1" applyFill="1" applyBorder="1" applyAlignment="1">
      <alignment wrapText="1"/>
    </xf>
    <xf numFmtId="43" fontId="4" fillId="16" borderId="0" xfId="44" applyNumberFormat="1" applyFont="1" applyFill="1" applyBorder="1" applyAlignment="1">
      <alignment/>
    </xf>
    <xf numFmtId="43" fontId="5" fillId="16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6" fontId="6" fillId="0" borderId="0" xfId="44" applyNumberFormat="1" applyFont="1" applyFill="1" applyBorder="1" applyAlignment="1">
      <alignment wrapText="1"/>
    </xf>
    <xf numFmtId="43" fontId="0" fillId="0" borderId="0" xfId="44" applyNumberFormat="1" applyFont="1" applyFill="1" applyBorder="1" applyAlignment="1">
      <alignment/>
    </xf>
    <xf numFmtId="43" fontId="5" fillId="0" borderId="0" xfId="44" applyNumberFormat="1" applyFont="1" applyFill="1" applyBorder="1" applyAlignment="1">
      <alignment/>
    </xf>
    <xf numFmtId="166" fontId="5" fillId="16" borderId="0" xfId="44" applyNumberFormat="1" applyFont="1" applyFill="1" applyBorder="1" applyAlignment="1">
      <alignment horizontal="left" wrapText="1"/>
    </xf>
    <xf numFmtId="43" fontId="0" fillId="16" borderId="0" xfId="44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3" fontId="7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3" fontId="0" fillId="0" borderId="0" xfId="0" applyNumberFormat="1" applyFont="1" applyFill="1" applyBorder="1" applyAlignment="1">
      <alignment vertical="center"/>
    </xf>
    <xf numFmtId="43" fontId="5" fillId="0" borderId="0" xfId="44" applyNumberFormat="1" applyFont="1" applyFill="1" applyBorder="1" applyAlignment="1">
      <alignment/>
    </xf>
    <xf numFmtId="166" fontId="4" fillId="16" borderId="0" xfId="44" applyNumberFormat="1" applyFont="1" applyFill="1" applyBorder="1" applyAlignment="1">
      <alignment wrapText="1"/>
    </xf>
    <xf numFmtId="167" fontId="1" fillId="16" borderId="0" xfId="44" applyNumberFormat="1" applyFont="1" applyFill="1" applyBorder="1" applyAlignment="1">
      <alignment/>
    </xf>
    <xf numFmtId="43" fontId="0" fillId="16" borderId="0" xfId="0" applyNumberFormat="1" applyFont="1" applyFill="1" applyBorder="1" applyAlignment="1">
      <alignment vertical="center"/>
    </xf>
    <xf numFmtId="43" fontId="5" fillId="16" borderId="0" xfId="44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5" fillId="0" borderId="0" xfId="44" applyNumberFormat="1" applyFont="1" applyFill="1" applyBorder="1" applyAlignment="1">
      <alignment wrapText="1"/>
    </xf>
    <xf numFmtId="43" fontId="0" fillId="16" borderId="0" xfId="0" applyNumberFormat="1" applyFont="1" applyFill="1" applyBorder="1" applyAlignment="1">
      <alignment/>
    </xf>
    <xf numFmtId="43" fontId="5" fillId="1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0" fillId="0" borderId="0" xfId="44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4" fillId="0" borderId="0" xfId="44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>
      <alignment wrapText="1" shrinkToFit="1"/>
    </xf>
    <xf numFmtId="0" fontId="5" fillId="16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16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166" fontId="5" fillId="0" borderId="0" xfId="44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43" fontId="1" fillId="0" borderId="0" xfId="44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49" fontId="5" fillId="16" borderId="0" xfId="0" applyNumberFormat="1" applyFont="1" applyFill="1" applyBorder="1" applyAlignment="1">
      <alignment/>
    </xf>
    <xf numFmtId="43" fontId="1" fillId="16" borderId="0" xfId="44" applyNumberFormat="1" applyFont="1" applyFill="1" applyBorder="1" applyAlignment="1">
      <alignment/>
    </xf>
    <xf numFmtId="0" fontId="0" fillId="24" borderId="0" xfId="0" applyFill="1" applyAlignment="1">
      <alignment/>
    </xf>
    <xf numFmtId="43" fontId="0" fillId="24" borderId="10" xfId="44" applyNumberFormat="1" applyFont="1" applyFill="1" applyBorder="1" applyAlignment="1">
      <alignment/>
    </xf>
    <xf numFmtId="43" fontId="5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0" fillId="16" borderId="0" xfId="0" applyFill="1" applyAlignment="1">
      <alignment/>
    </xf>
    <xf numFmtId="49" fontId="0" fillId="16" borderId="0" xfId="0" applyNumberFormat="1" applyFont="1" applyFill="1" applyBorder="1" applyAlignment="1">
      <alignment/>
    </xf>
    <xf numFmtId="49" fontId="1" fillId="16" borderId="0" xfId="0" applyNumberFormat="1" applyFont="1" applyFill="1" applyBorder="1" applyAlignment="1">
      <alignment/>
    </xf>
    <xf numFmtId="0" fontId="0" fillId="16" borderId="0" xfId="0" applyFont="1" applyFill="1" applyBorder="1" applyAlignment="1">
      <alignment wrapText="1"/>
    </xf>
    <xf numFmtId="43" fontId="1" fillId="16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12" fillId="0" borderId="0" xfId="44" applyNumberFormat="1" applyFont="1" applyFill="1" applyBorder="1" applyAlignment="1">
      <alignment wrapText="1"/>
    </xf>
    <xf numFmtId="43" fontId="13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3" fontId="9" fillId="0" borderId="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9" fontId="4" fillId="24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wrapText="1"/>
    </xf>
    <xf numFmtId="0" fontId="14" fillId="24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24" borderId="11" xfId="0" applyFont="1" applyFill="1" applyBorder="1" applyAlignment="1">
      <alignment/>
    </xf>
    <xf numFmtId="0" fontId="16" fillId="24" borderId="12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3" fontId="0" fillId="0" borderId="13" xfId="0" applyNumberFormat="1" applyFont="1" applyFill="1" applyBorder="1" applyAlignment="1">
      <alignment horizontal="right" wrapText="1"/>
    </xf>
    <xf numFmtId="43" fontId="0" fillId="0" borderId="13" xfId="0" applyNumberFormat="1" applyFont="1" applyFill="1" applyBorder="1" applyAlignment="1">
      <alignment wrapText="1"/>
    </xf>
    <xf numFmtId="43" fontId="0" fillId="0" borderId="13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 horizontal="right" wrapText="1"/>
    </xf>
    <xf numFmtId="43" fontId="2" fillId="0" borderId="0" xfId="0" applyNumberFormat="1" applyFont="1" applyFill="1" applyBorder="1" applyAlignment="1">
      <alignment horizontal="center" wrapText="1"/>
    </xf>
    <xf numFmtId="43" fontId="0" fillId="0" borderId="0" xfId="0" applyNumberFormat="1" applyFont="1" applyFill="1" applyBorder="1" applyAlignment="1">
      <alignment horizontal="right" wrapText="1"/>
    </xf>
    <xf numFmtId="43" fontId="0" fillId="0" borderId="14" xfId="0" applyNumberFormat="1" applyFont="1" applyFill="1" applyBorder="1" applyAlignment="1">
      <alignment horizontal="center" wrapText="1"/>
    </xf>
    <xf numFmtId="43" fontId="1" fillId="0" borderId="14" xfId="0" applyNumberFormat="1" applyFont="1" applyFill="1" applyBorder="1" applyAlignment="1">
      <alignment horizontal="center" wrapText="1"/>
    </xf>
    <xf numFmtId="43" fontId="0" fillId="16" borderId="14" xfId="44" applyNumberFormat="1" applyFont="1" applyFill="1" applyBorder="1" applyAlignment="1">
      <alignment horizontal="right" wrapText="1"/>
    </xf>
    <xf numFmtId="43" fontId="5" fillId="16" borderId="14" xfId="44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43" fontId="0" fillId="0" borderId="14" xfId="44" applyNumberFormat="1" applyFont="1" applyFill="1" applyBorder="1" applyAlignment="1">
      <alignment horizontal="right" wrapText="1"/>
    </xf>
    <xf numFmtId="43" fontId="12" fillId="0" borderId="14" xfId="44" applyNumberFormat="1" applyFont="1" applyFill="1" applyBorder="1" applyAlignment="1">
      <alignment wrapText="1"/>
    </xf>
    <xf numFmtId="43" fontId="0" fillId="0" borderId="16" xfId="44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 horizontal="right" wrapText="1"/>
    </xf>
    <xf numFmtId="43" fontId="0" fillId="16" borderId="16" xfId="44" applyNumberFormat="1" applyFont="1" applyFill="1" applyBorder="1" applyAlignment="1">
      <alignment/>
    </xf>
    <xf numFmtId="43" fontId="12" fillId="0" borderId="14" xfId="0" applyNumberFormat="1" applyFont="1" applyFill="1" applyBorder="1" applyAlignment="1">
      <alignment horizontal="left" wrapText="1"/>
    </xf>
    <xf numFmtId="43" fontId="0" fillId="0" borderId="14" xfId="0" applyNumberFormat="1" applyFont="1" applyFill="1" applyBorder="1" applyAlignment="1">
      <alignment horizontal="right" wrapText="1"/>
    </xf>
    <xf numFmtId="43" fontId="5" fillId="0" borderId="14" xfId="0" applyNumberFormat="1" applyFont="1" applyFill="1" applyBorder="1" applyAlignment="1">
      <alignment wrapText="1"/>
    </xf>
    <xf numFmtId="43" fontId="1" fillId="16" borderId="14" xfId="44" applyNumberFormat="1" applyFont="1" applyFill="1" applyBorder="1" applyAlignment="1">
      <alignment/>
    </xf>
    <xf numFmtId="43" fontId="0" fillId="0" borderId="14" xfId="0" applyNumberFormat="1" applyFont="1" applyFill="1" applyBorder="1" applyAlignment="1">
      <alignment horizontal="right"/>
    </xf>
    <xf numFmtId="43" fontId="12" fillId="0" borderId="14" xfId="0" applyNumberFormat="1" applyFont="1" applyFill="1" applyBorder="1" applyAlignment="1">
      <alignment/>
    </xf>
    <xf numFmtId="43" fontId="5" fillId="0" borderId="14" xfId="44" applyNumberFormat="1" applyFont="1" applyFill="1" applyBorder="1" applyAlignment="1">
      <alignment wrapText="1"/>
    </xf>
    <xf numFmtId="43" fontId="0" fillId="16" borderId="16" xfId="0" applyNumberFormat="1" applyFont="1" applyFill="1" applyBorder="1" applyAlignment="1">
      <alignment/>
    </xf>
    <xf numFmtId="43" fontId="19" fillId="0" borderId="14" xfId="0" applyNumberFormat="1" applyFont="1" applyFill="1" applyBorder="1" applyAlignment="1">
      <alignment/>
    </xf>
    <xf numFmtId="43" fontId="11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49" fontId="3" fillId="16" borderId="0" xfId="0" applyNumberFormat="1" applyFont="1" applyFill="1" applyBorder="1" applyAlignment="1">
      <alignment horizontal="left"/>
    </xf>
    <xf numFmtId="43" fontId="0" fillId="16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18" fillId="10" borderId="0" xfId="0" applyNumberFormat="1" applyFont="1" applyFill="1" applyBorder="1" applyAlignment="1">
      <alignment/>
    </xf>
    <xf numFmtId="43" fontId="20" fillId="10" borderId="0" xfId="0" applyNumberFormat="1" applyFont="1" applyFill="1" applyBorder="1" applyAlignment="1">
      <alignment wrapText="1"/>
    </xf>
    <xf numFmtId="43" fontId="2" fillId="0" borderId="13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wrapText="1"/>
    </xf>
    <xf numFmtId="43" fontId="4" fillId="0" borderId="13" xfId="0" applyNumberFormat="1" applyFont="1" applyFill="1" applyBorder="1" applyAlignment="1">
      <alignment/>
    </xf>
    <xf numFmtId="43" fontId="5" fillId="0" borderId="13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 wrapText="1"/>
    </xf>
    <xf numFmtId="43" fontId="5" fillId="0" borderId="14" xfId="0" applyNumberFormat="1" applyFont="1" applyFill="1" applyBorder="1" applyAlignment="1">
      <alignment horizontal="center" wrapText="1"/>
    </xf>
    <xf numFmtId="43" fontId="1" fillId="16" borderId="14" xfId="44" applyNumberFormat="1" applyFont="1" applyFill="1" applyBorder="1" applyAlignment="1">
      <alignment horizontal="right" wrapText="1"/>
    </xf>
    <xf numFmtId="43" fontId="6" fillId="0" borderId="14" xfId="44" applyNumberFormat="1" applyFont="1" applyFill="1" applyBorder="1" applyAlignment="1">
      <alignment wrapText="1"/>
    </xf>
    <xf numFmtId="43" fontId="0" fillId="0" borderId="14" xfId="44" applyNumberFormat="1" applyFont="1" applyFill="1" applyBorder="1" applyAlignment="1">
      <alignment horizontal="right" wrapText="1" shrinkToFit="1"/>
    </xf>
    <xf numFmtId="43" fontId="6" fillId="0" borderId="14" xfId="44" applyNumberFormat="1" applyFont="1" applyFill="1" applyBorder="1" applyAlignment="1">
      <alignment wrapText="1" shrinkToFit="1"/>
    </xf>
    <xf numFmtId="43" fontId="8" fillId="0" borderId="14" xfId="0" applyNumberFormat="1" applyFont="1" applyFill="1" applyBorder="1" applyAlignment="1">
      <alignment/>
    </xf>
    <xf numFmtId="43" fontId="9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3" fontId="1" fillId="16" borderId="14" xfId="0" applyNumberFormat="1" applyFont="1" applyFill="1" applyBorder="1" applyAlignment="1">
      <alignment horizontal="right" wrapText="1"/>
    </xf>
    <xf numFmtId="43" fontId="5" fillId="16" borderId="14" xfId="0" applyNumberFormat="1" applyFont="1" applyFill="1" applyBorder="1" applyAlignment="1">
      <alignment wrapText="1"/>
    </xf>
    <xf numFmtId="43" fontId="6" fillId="0" borderId="14" xfId="0" applyNumberFormat="1" applyFont="1" applyFill="1" applyBorder="1" applyAlignment="1">
      <alignment wrapText="1"/>
    </xf>
    <xf numFmtId="43" fontId="6" fillId="0" borderId="14" xfId="0" applyNumberFormat="1" applyFont="1" applyFill="1" applyBorder="1" applyAlignment="1">
      <alignment horizontal="left" wrapText="1"/>
    </xf>
    <xf numFmtId="43" fontId="1" fillId="0" borderId="14" xfId="44" applyNumberFormat="1" applyFont="1" applyFill="1" applyBorder="1" applyAlignment="1">
      <alignment horizontal="right" wrapText="1"/>
    </xf>
    <xf numFmtId="43" fontId="1" fillId="16" borderId="14" xfId="0" applyNumberFormat="1" applyFont="1" applyFill="1" applyBorder="1" applyAlignment="1">
      <alignment horizontal="right"/>
    </xf>
    <xf numFmtId="43" fontId="4" fillId="0" borderId="14" xfId="0" applyNumberFormat="1" applyFont="1" applyFill="1" applyBorder="1" applyAlignment="1">
      <alignment wrapText="1"/>
    </xf>
    <xf numFmtId="43" fontId="5" fillId="16" borderId="14" xfId="44" applyNumberFormat="1" applyFont="1" applyFill="1" applyBorder="1" applyAlignment="1">
      <alignment horizontal="left" wrapText="1"/>
    </xf>
    <xf numFmtId="43" fontId="0" fillId="0" borderId="16" xfId="0" applyNumberFormat="1" applyBorder="1" applyAlignment="1">
      <alignment/>
    </xf>
    <xf numFmtId="43" fontId="1" fillId="0" borderId="0" xfId="44" applyNumberFormat="1" applyFont="1" applyFill="1" applyBorder="1" applyAlignment="1">
      <alignment horizontal="right" wrapText="1"/>
    </xf>
    <xf numFmtId="43" fontId="5" fillId="0" borderId="0" xfId="44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43" fontId="0" fillId="0" borderId="0" xfId="0" applyNumberFormat="1" applyFont="1" applyFill="1" applyAlignment="1">
      <alignment wrapText="1"/>
    </xf>
    <xf numFmtId="43" fontId="1" fillId="16" borderId="0" xfId="44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18" fillId="15" borderId="0" xfId="0" applyFont="1" applyFill="1" applyAlignment="1">
      <alignment wrapText="1"/>
    </xf>
    <xf numFmtId="43" fontId="20" fillId="15" borderId="0" xfId="0" applyNumberFormat="1" applyFont="1" applyFill="1" applyAlignment="1">
      <alignment wrapText="1"/>
    </xf>
    <xf numFmtId="43" fontId="20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3" fontId="1" fillId="0" borderId="0" xfId="0" applyNumberFormat="1" applyFont="1" applyFill="1" applyAlignment="1">
      <alignment wrapText="1"/>
    </xf>
    <xf numFmtId="43" fontId="1" fillId="0" borderId="17" xfId="0" applyNumberFormat="1" applyFont="1" applyFill="1" applyBorder="1" applyAlignment="1">
      <alignment wrapText="1"/>
    </xf>
    <xf numFmtId="43" fontId="1" fillId="0" borderId="17" xfId="0" applyNumberFormat="1" applyFont="1" applyFill="1" applyBorder="1" applyAlignment="1">
      <alignment/>
    </xf>
    <xf numFmtId="43" fontId="1" fillId="25" borderId="0" xfId="0" applyNumberFormat="1" applyFont="1" applyFill="1" applyAlignment="1">
      <alignment wrapText="1"/>
    </xf>
    <xf numFmtId="43" fontId="2" fillId="0" borderId="0" xfId="0" applyNumberFormat="1" applyFont="1" applyFill="1" applyBorder="1" applyAlignment="1">
      <alignment horizontal="right" wrapText="1"/>
    </xf>
    <xf numFmtId="43" fontId="0" fillId="16" borderId="0" xfId="0" applyNumberFormat="1" applyFont="1" applyFill="1" applyAlignment="1">
      <alignment horizontal="right" wrapText="1"/>
    </xf>
    <xf numFmtId="43" fontId="1" fillId="16" borderId="0" xfId="0" applyNumberFormat="1" applyFont="1" applyFill="1" applyAlignment="1">
      <alignment wrapText="1"/>
    </xf>
    <xf numFmtId="167" fontId="1" fillId="16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 wrapText="1"/>
    </xf>
    <xf numFmtId="43" fontId="1" fillId="0" borderId="0" xfId="0" applyNumberFormat="1" applyFont="1" applyFill="1" applyBorder="1" applyAlignment="1">
      <alignment wrapText="1"/>
    </xf>
    <xf numFmtId="43" fontId="0" fillId="16" borderId="15" xfId="44" applyNumberFormat="1" applyFont="1" applyFill="1" applyBorder="1" applyAlignment="1">
      <alignment/>
    </xf>
    <xf numFmtId="43" fontId="5" fillId="16" borderId="0" xfId="44" applyNumberFormat="1" applyFont="1" applyFill="1" applyBorder="1" applyAlignment="1">
      <alignment wrapText="1"/>
    </xf>
    <xf numFmtId="43" fontId="5" fillId="16" borderId="14" xfId="0" applyNumberFormat="1" applyFont="1" applyFill="1" applyBorder="1" applyAlignment="1">
      <alignment horizontal="right"/>
    </xf>
    <xf numFmtId="43" fontId="4" fillId="0" borderId="14" xfId="0" applyNumberFormat="1" applyFont="1" applyFill="1" applyBorder="1" applyAlignment="1">
      <alignment horizontal="right" wrapText="1"/>
    </xf>
    <xf numFmtId="39" fontId="0" fillId="0" borderId="14" xfId="44" applyNumberFormat="1" applyFont="1" applyFill="1" applyBorder="1" applyAlignment="1">
      <alignment horizontal="right" wrapText="1" shrinkToFit="1"/>
    </xf>
    <xf numFmtId="43" fontId="4" fillId="16" borderId="16" xfId="44" applyNumberFormat="1" applyFont="1" applyFill="1" applyBorder="1" applyAlignment="1">
      <alignment horizontal="right"/>
    </xf>
    <xf numFmtId="43" fontId="0" fillId="0" borderId="16" xfId="44" applyNumberFormat="1" applyFont="1" applyFill="1" applyBorder="1" applyAlignment="1">
      <alignment horizontal="right"/>
    </xf>
    <xf numFmtId="43" fontId="0" fillId="16" borderId="16" xfId="44" applyNumberFormat="1" applyFont="1" applyFill="1" applyBorder="1" applyAlignment="1">
      <alignment horizontal="right"/>
    </xf>
    <xf numFmtId="43" fontId="0" fillId="0" borderId="16" xfId="0" applyNumberFormat="1" applyFont="1" applyFill="1" applyBorder="1" applyAlignment="1">
      <alignment horizontal="right" vertical="center"/>
    </xf>
    <xf numFmtId="43" fontId="0" fillId="16" borderId="16" xfId="0" applyNumberFormat="1" applyFont="1" applyFill="1" applyBorder="1" applyAlignment="1">
      <alignment horizontal="right" vertical="center"/>
    </xf>
    <xf numFmtId="43" fontId="0" fillId="0" borderId="16" xfId="0" applyNumberFormat="1" applyFont="1" applyFill="1" applyBorder="1" applyAlignment="1">
      <alignment horizontal="right"/>
    </xf>
    <xf numFmtId="43" fontId="0" fillId="16" borderId="16" xfId="0" applyNumberFormat="1" applyFont="1" applyFill="1" applyBorder="1" applyAlignment="1">
      <alignment horizontal="right"/>
    </xf>
    <xf numFmtId="43" fontId="1" fillId="0" borderId="0" xfId="44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3" fontId="4" fillId="0" borderId="0" xfId="44" applyNumberFormat="1" applyFont="1" applyFill="1" applyBorder="1" applyAlignment="1">
      <alignment horizontal="right"/>
    </xf>
    <xf numFmtId="43" fontId="9" fillId="16" borderId="0" xfId="0" applyNumberFormat="1" applyFont="1" applyFill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0" xfId="44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2" fillId="11" borderId="0" xfId="0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1" fillId="16" borderId="0" xfId="0" applyNumberFormat="1" applyFont="1" applyFill="1" applyBorder="1" applyAlignment="1">
      <alignment horizontal="right" wrapText="1"/>
    </xf>
    <xf numFmtId="166" fontId="7" fillId="16" borderId="0" xfId="44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/>
    </xf>
    <xf numFmtId="43" fontId="6" fillId="0" borderId="16" xfId="44" applyNumberFormat="1" applyFont="1" applyFill="1" applyBorder="1" applyAlignment="1">
      <alignment wrapText="1"/>
    </xf>
    <xf numFmtId="167" fontId="0" fillId="0" borderId="16" xfId="0" applyNumberFormat="1" applyFont="1" applyFill="1" applyBorder="1" applyAlignment="1">
      <alignment horizontal="right" wrapText="1"/>
    </xf>
    <xf numFmtId="49" fontId="0" fillId="11" borderId="0" xfId="0" applyNumberFormat="1" applyFont="1" applyFill="1" applyBorder="1" applyAlignment="1">
      <alignment/>
    </xf>
    <xf numFmtId="49" fontId="1" fillId="11" borderId="0" xfId="0" applyNumberFormat="1" applyFont="1" applyFill="1" applyBorder="1" applyAlignment="1">
      <alignment/>
    </xf>
    <xf numFmtId="0" fontId="1" fillId="11" borderId="0" xfId="0" applyFont="1" applyFill="1" applyBorder="1" applyAlignment="1">
      <alignment horizontal="right" wrapText="1"/>
    </xf>
    <xf numFmtId="0" fontId="0" fillId="11" borderId="0" xfId="0" applyFont="1" applyFill="1" applyBorder="1" applyAlignment="1">
      <alignment wrapText="1"/>
    </xf>
    <xf numFmtId="43" fontId="2" fillId="11" borderId="14" xfId="0" applyNumberFormat="1" applyFont="1" applyFill="1" applyBorder="1" applyAlignment="1">
      <alignment horizontal="center" wrapText="1"/>
    </xf>
    <xf numFmtId="43" fontId="2" fillId="11" borderId="15" xfId="0" applyNumberFormat="1" applyFont="1" applyFill="1" applyBorder="1" applyAlignment="1">
      <alignment horizontal="right" wrapText="1"/>
    </xf>
    <xf numFmtId="43" fontId="2" fillId="11" borderId="0" xfId="0" applyNumberFormat="1" applyFont="1" applyFill="1" applyBorder="1" applyAlignment="1">
      <alignment horizontal="center" wrapText="1"/>
    </xf>
    <xf numFmtId="2" fontId="7" fillId="16" borderId="0" xfId="44" applyNumberFormat="1" applyFont="1" applyFill="1" applyBorder="1" applyAlignment="1">
      <alignment horizontal="right" wrapText="1"/>
    </xf>
    <xf numFmtId="43" fontId="5" fillId="16" borderId="0" xfId="44" applyNumberFormat="1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43" fontId="2" fillId="0" borderId="18" xfId="0" applyNumberFormat="1" applyFont="1" applyFill="1" applyBorder="1" applyAlignment="1">
      <alignment horizontal="center" wrapText="1"/>
    </xf>
    <xf numFmtId="49" fontId="3" fillId="11" borderId="0" xfId="0" applyNumberFormat="1" applyFont="1" applyFill="1" applyBorder="1" applyAlignment="1">
      <alignment horizontal="center"/>
    </xf>
    <xf numFmtId="166" fontId="5" fillId="16" borderId="0" xfId="44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 wrapText="1"/>
    </xf>
    <xf numFmtId="43" fontId="2" fillId="0" borderId="14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25" borderId="0" xfId="0" applyNumberFormat="1" applyFont="1" applyFill="1" applyAlignment="1">
      <alignment horizontal="right"/>
    </xf>
    <xf numFmtId="49" fontId="3" fillId="4" borderId="0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43" fontId="2" fillId="11" borderId="15" xfId="0" applyNumberFormat="1" applyFont="1" applyFill="1" applyBorder="1" applyAlignment="1">
      <alignment horizontal="center" wrapText="1"/>
    </xf>
    <xf numFmtId="43" fontId="2" fillId="11" borderId="14" xfId="0" applyNumberFormat="1" applyFont="1" applyFill="1" applyBorder="1" applyAlignment="1">
      <alignment horizontal="center" wrapText="1"/>
    </xf>
    <xf numFmtId="0" fontId="2" fillId="11" borderId="0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124</xdr:row>
      <xdr:rowOff>0</xdr:rowOff>
    </xdr:from>
    <xdr:to>
      <xdr:col>3</xdr:col>
      <xdr:colOff>2114550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9431000"/>
          <a:ext cx="2933700" cy="0"/>
        </a:xfrm>
        <a:prstGeom prst="line">
          <a:avLst/>
        </a:prstGeom>
        <a:noFill/>
        <a:ln w="57150" cmpd="thickThin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124</xdr:row>
      <xdr:rowOff>66675</xdr:rowOff>
    </xdr:from>
    <xdr:to>
      <xdr:col>3</xdr:col>
      <xdr:colOff>2095500</xdr:colOff>
      <xdr:row>124</xdr:row>
      <xdr:rowOff>66675</xdr:rowOff>
    </xdr:to>
    <xdr:sp>
      <xdr:nvSpPr>
        <xdr:cNvPr id="2" name="Line 2"/>
        <xdr:cNvSpPr>
          <a:spLocks/>
        </xdr:cNvSpPr>
      </xdr:nvSpPr>
      <xdr:spPr>
        <a:xfrm>
          <a:off x="28575" y="194976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9525</xdr:rowOff>
    </xdr:from>
    <xdr:to>
      <xdr:col>7</xdr:col>
      <xdr:colOff>28575</xdr:colOff>
      <xdr:row>124</xdr:row>
      <xdr:rowOff>9525</xdr:rowOff>
    </xdr:to>
    <xdr:sp>
      <xdr:nvSpPr>
        <xdr:cNvPr id="3" name="Line 3"/>
        <xdr:cNvSpPr>
          <a:spLocks/>
        </xdr:cNvSpPr>
      </xdr:nvSpPr>
      <xdr:spPr>
        <a:xfrm>
          <a:off x="5762625" y="19440525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66675</xdr:rowOff>
    </xdr:from>
    <xdr:to>
      <xdr:col>7</xdr:col>
      <xdr:colOff>57150</xdr:colOff>
      <xdr:row>124</xdr:row>
      <xdr:rowOff>66675</xdr:rowOff>
    </xdr:to>
    <xdr:sp>
      <xdr:nvSpPr>
        <xdr:cNvPr id="4" name="Line 4"/>
        <xdr:cNvSpPr>
          <a:spLocks/>
        </xdr:cNvSpPr>
      </xdr:nvSpPr>
      <xdr:spPr>
        <a:xfrm>
          <a:off x="5762625" y="19497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9525</xdr:rowOff>
    </xdr:from>
    <xdr:to>
      <xdr:col>9</xdr:col>
      <xdr:colOff>9525</xdr:colOff>
      <xdr:row>124</xdr:row>
      <xdr:rowOff>9525</xdr:rowOff>
    </xdr:to>
    <xdr:sp>
      <xdr:nvSpPr>
        <xdr:cNvPr id="5" name="Line 5"/>
        <xdr:cNvSpPr>
          <a:spLocks/>
        </xdr:cNvSpPr>
      </xdr:nvSpPr>
      <xdr:spPr>
        <a:xfrm>
          <a:off x="7181850" y="19440525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124</xdr:row>
      <xdr:rowOff>66675</xdr:rowOff>
    </xdr:from>
    <xdr:to>
      <xdr:col>9</xdr:col>
      <xdr:colOff>9525</xdr:colOff>
      <xdr:row>124</xdr:row>
      <xdr:rowOff>66675</xdr:rowOff>
    </xdr:to>
    <xdr:sp>
      <xdr:nvSpPr>
        <xdr:cNvPr id="6" name="Line 6"/>
        <xdr:cNvSpPr>
          <a:spLocks/>
        </xdr:cNvSpPr>
      </xdr:nvSpPr>
      <xdr:spPr>
        <a:xfrm>
          <a:off x="7191375" y="19497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95250</xdr:colOff>
      <xdr:row>2</xdr:row>
      <xdr:rowOff>152400</xdr:rowOff>
    </xdr:to>
    <xdr:pic>
      <xdr:nvPicPr>
        <xdr:cNvPr id="7" name="Immagine 7" descr="logo gabbianella sostegno a distanza adozioni a dist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9"/>
  <sheetViews>
    <sheetView zoomScalePageLayoutView="0" workbookViewId="0" topLeftCell="B79">
      <selection activeCell="E104" sqref="E104"/>
    </sheetView>
  </sheetViews>
  <sheetFormatPr defaultColWidth="9.140625" defaultRowHeight="12.75"/>
  <cols>
    <col min="5" max="5" width="31.421875" style="0" customWidth="1"/>
    <col min="8" max="8" width="16.28125" style="0" customWidth="1"/>
    <col min="9" max="9" width="15.421875" style="0" customWidth="1"/>
  </cols>
  <sheetData>
    <row r="2" spans="2:9" ht="12.75">
      <c r="B2" s="228" t="s">
        <v>0</v>
      </c>
      <c r="C2" s="228"/>
      <c r="D2" s="228"/>
      <c r="E2" s="229"/>
      <c r="F2" s="229"/>
      <c r="G2" s="229"/>
      <c r="H2" s="229"/>
      <c r="I2" s="229"/>
    </row>
    <row r="3" spans="2:9" ht="12.75">
      <c r="B3" s="1"/>
      <c r="C3" s="1"/>
      <c r="D3" s="2"/>
      <c r="E3" s="3"/>
      <c r="F3" s="3"/>
      <c r="G3" s="3"/>
      <c r="H3" s="4"/>
      <c r="I3" s="5"/>
    </row>
    <row r="4" spans="2:9" ht="12.75">
      <c r="B4" s="1"/>
      <c r="C4" s="1"/>
      <c r="D4" s="2"/>
      <c r="E4" s="3"/>
      <c r="F4" s="227" t="s">
        <v>72</v>
      </c>
      <c r="G4" s="227"/>
      <c r="H4" s="222" t="s">
        <v>1</v>
      </c>
      <c r="I4" s="223"/>
    </row>
    <row r="5" spans="2:9" ht="12.75">
      <c r="B5" s="1"/>
      <c r="C5" s="1"/>
      <c r="D5" s="2"/>
      <c r="E5" s="3"/>
      <c r="F5" s="6" t="s">
        <v>2</v>
      </c>
      <c r="G5" s="6" t="s">
        <v>3</v>
      </c>
      <c r="H5" s="6" t="s">
        <v>2</v>
      </c>
      <c r="I5" s="6" t="s">
        <v>3</v>
      </c>
    </row>
    <row r="6" spans="2:9" ht="12.75">
      <c r="B6" s="224" t="s">
        <v>4</v>
      </c>
      <c r="C6" s="224"/>
      <c r="D6" s="224"/>
      <c r="E6" s="224"/>
      <c r="F6" s="8"/>
      <c r="G6" s="8"/>
      <c r="H6" s="9"/>
      <c r="I6" s="10"/>
    </row>
    <row r="7" spans="2:9" ht="12.75">
      <c r="B7" s="11"/>
      <c r="C7" s="11"/>
      <c r="D7" s="12"/>
      <c r="E7" s="11"/>
      <c r="F7" s="8"/>
      <c r="G7" s="8"/>
      <c r="H7" s="9"/>
      <c r="I7" s="10"/>
    </row>
    <row r="8" spans="2:9" ht="12.75">
      <c r="B8" s="13"/>
      <c r="C8" s="14" t="s">
        <v>5</v>
      </c>
      <c r="D8" s="14"/>
      <c r="E8" s="14" t="s">
        <v>6</v>
      </c>
      <c r="F8" s="14"/>
      <c r="G8" s="14"/>
      <c r="H8" s="15"/>
      <c r="I8" s="16">
        <v>9250</v>
      </c>
    </row>
    <row r="9" spans="2:9" ht="12.75">
      <c r="B9" s="17"/>
      <c r="C9" s="17"/>
      <c r="D9" s="18" t="s">
        <v>7</v>
      </c>
      <c r="E9" s="19" t="s">
        <v>86</v>
      </c>
      <c r="F9" s="19"/>
      <c r="G9" s="19"/>
      <c r="H9" s="20">
        <v>9250</v>
      </c>
      <c r="I9" s="21"/>
    </row>
    <row r="10" spans="2:9" ht="12.75">
      <c r="B10" s="17"/>
      <c r="C10" s="17"/>
      <c r="D10" s="18" t="s">
        <v>8</v>
      </c>
      <c r="E10" s="19" t="s">
        <v>87</v>
      </c>
      <c r="F10" s="19"/>
      <c r="G10" s="19"/>
      <c r="H10" s="20">
        <v>0</v>
      </c>
      <c r="I10" s="21"/>
    </row>
    <row r="11" spans="2:9" ht="12.75">
      <c r="B11" s="17"/>
      <c r="C11" s="17"/>
      <c r="D11" s="18"/>
      <c r="E11" s="19"/>
      <c r="F11" s="19"/>
      <c r="G11" s="19"/>
      <c r="H11" s="20"/>
      <c r="I11" s="21"/>
    </row>
    <row r="12" spans="2:9" ht="12.75">
      <c r="B12" s="13"/>
      <c r="C12" s="221" t="s">
        <v>9</v>
      </c>
      <c r="D12" s="221"/>
      <c r="E12" s="221"/>
      <c r="F12" s="14"/>
      <c r="G12" s="14"/>
      <c r="H12" s="23"/>
      <c r="I12" s="16"/>
    </row>
    <row r="13" spans="2:9" ht="12.75">
      <c r="B13" s="17"/>
      <c r="C13" s="17"/>
      <c r="D13" s="18" t="s">
        <v>10</v>
      </c>
      <c r="E13" s="24" t="s">
        <v>11</v>
      </c>
      <c r="F13" s="24"/>
      <c r="G13" s="24"/>
      <c r="H13" s="20"/>
      <c r="I13" s="25"/>
    </row>
    <row r="14" spans="2:9" ht="12.75">
      <c r="B14" s="17"/>
      <c r="C14" s="17"/>
      <c r="D14" s="18" t="s">
        <v>12</v>
      </c>
      <c r="E14" s="19" t="s">
        <v>13</v>
      </c>
      <c r="F14" s="19"/>
      <c r="G14" s="19"/>
      <c r="H14" s="20">
        <v>0</v>
      </c>
      <c r="I14" s="21"/>
    </row>
    <row r="15" spans="2:9" ht="12.75">
      <c r="B15" s="17"/>
      <c r="C15" s="17"/>
      <c r="D15" s="18"/>
      <c r="E15" s="19"/>
      <c r="F15" s="19"/>
      <c r="G15" s="19"/>
      <c r="H15" s="20"/>
      <c r="I15" s="21"/>
    </row>
    <row r="16" spans="2:9" ht="12.75">
      <c r="B16" s="13"/>
      <c r="C16" s="221" t="s">
        <v>14</v>
      </c>
      <c r="D16" s="221"/>
      <c r="E16" s="221"/>
      <c r="F16" s="14"/>
      <c r="G16" s="14"/>
      <c r="H16" s="23"/>
      <c r="I16" s="16">
        <v>12000</v>
      </c>
    </row>
    <row r="17" spans="2:9" ht="12.75">
      <c r="B17" s="17"/>
      <c r="C17" s="17"/>
      <c r="D17" s="18" t="s">
        <v>15</v>
      </c>
      <c r="E17" s="24" t="s">
        <v>88</v>
      </c>
      <c r="F17" s="24"/>
      <c r="G17" s="24"/>
      <c r="H17" s="20">
        <v>12000</v>
      </c>
      <c r="I17" s="21"/>
    </row>
    <row r="18" spans="2:9" ht="12.75">
      <c r="B18" s="26"/>
      <c r="C18" s="26"/>
      <c r="D18" s="27"/>
      <c r="E18" s="28"/>
      <c r="F18" s="28"/>
      <c r="G18" s="28"/>
      <c r="H18" s="29"/>
      <c r="I18" s="30"/>
    </row>
    <row r="19" spans="2:9" ht="12.75">
      <c r="B19" s="13"/>
      <c r="C19" s="221" t="s">
        <v>16</v>
      </c>
      <c r="D19" s="221"/>
      <c r="E19" s="221"/>
      <c r="F19" s="31"/>
      <c r="G19" s="32"/>
      <c r="H19" s="33"/>
      <c r="I19" s="34" t="s">
        <v>104</v>
      </c>
    </row>
    <row r="20" spans="2:9" ht="12.75">
      <c r="B20" s="17"/>
      <c r="C20" s="17"/>
      <c r="D20" s="18" t="s">
        <v>17</v>
      </c>
      <c r="E20" s="19" t="s">
        <v>18</v>
      </c>
      <c r="F20" s="35"/>
      <c r="G20" s="19"/>
      <c r="H20" s="20">
        <v>0</v>
      </c>
      <c r="I20" s="36"/>
    </row>
    <row r="21" spans="2:9" ht="12.75">
      <c r="B21" s="17"/>
      <c r="C21" s="17"/>
      <c r="D21" s="18" t="s">
        <v>19</v>
      </c>
      <c r="E21" s="37" t="s">
        <v>80</v>
      </c>
      <c r="F21" s="37"/>
      <c r="G21" s="37"/>
      <c r="H21" s="20">
        <v>19728.91</v>
      </c>
      <c r="I21" s="21"/>
    </row>
    <row r="22" spans="2:9" s="75" customFormat="1" ht="12.75">
      <c r="B22" s="70"/>
      <c r="C22" s="70"/>
      <c r="D22" s="18" t="s">
        <v>20</v>
      </c>
      <c r="E22" s="71" t="s">
        <v>106</v>
      </c>
      <c r="F22" s="72"/>
      <c r="G22" s="72"/>
      <c r="H22" s="73">
        <v>2332.5</v>
      </c>
      <c r="I22" s="74"/>
    </row>
    <row r="23" spans="2:9" ht="12.75">
      <c r="B23" s="17"/>
      <c r="C23" s="17"/>
      <c r="D23" s="18" t="s">
        <v>105</v>
      </c>
      <c r="E23" s="19" t="s">
        <v>92</v>
      </c>
      <c r="F23" s="38"/>
      <c r="G23" s="38"/>
      <c r="H23" s="4">
        <v>0</v>
      </c>
      <c r="I23" s="36"/>
    </row>
    <row r="24" spans="2:9" ht="12.75">
      <c r="B24" s="13"/>
      <c r="C24" s="221" t="s">
        <v>21</v>
      </c>
      <c r="D24" s="221"/>
      <c r="E24" s="221"/>
      <c r="F24" s="14"/>
      <c r="G24" s="14"/>
      <c r="H24" s="39"/>
      <c r="I24" s="40">
        <v>8119.4</v>
      </c>
    </row>
    <row r="25" spans="2:9" ht="12.75">
      <c r="B25" s="17"/>
      <c r="C25" s="17"/>
      <c r="D25" s="18" t="s">
        <v>22</v>
      </c>
      <c r="E25" s="19" t="s">
        <v>23</v>
      </c>
      <c r="F25" s="19"/>
      <c r="G25" s="19"/>
      <c r="H25" s="20">
        <v>2253</v>
      </c>
      <c r="I25" s="36"/>
    </row>
    <row r="26" spans="2:9" ht="12.75">
      <c r="B26" s="17"/>
      <c r="C26" s="17"/>
      <c r="D26" s="18" t="s">
        <v>24</v>
      </c>
      <c r="E26" s="41" t="s">
        <v>25</v>
      </c>
      <c r="F26" s="41"/>
      <c r="G26" s="41"/>
      <c r="H26" s="20">
        <v>111.36</v>
      </c>
      <c r="I26" s="21"/>
    </row>
    <row r="27" spans="2:9" ht="12.75">
      <c r="B27" s="17"/>
      <c r="C27" s="17"/>
      <c r="D27" s="18" t="s">
        <v>26</v>
      </c>
      <c r="E27" s="19" t="s">
        <v>27</v>
      </c>
      <c r="F27" s="19"/>
      <c r="G27" s="19"/>
      <c r="H27" s="35">
        <v>5755.04</v>
      </c>
      <c r="I27" s="21"/>
    </row>
    <row r="28" spans="2:9" ht="12.75">
      <c r="B28" s="42"/>
      <c r="C28" s="42"/>
      <c r="D28" s="18" t="s">
        <v>53</v>
      </c>
      <c r="E28" s="42" t="s">
        <v>73</v>
      </c>
      <c r="F28" s="42"/>
      <c r="G28" s="42"/>
      <c r="H28" s="20">
        <v>0</v>
      </c>
      <c r="I28" s="21"/>
    </row>
    <row r="29" spans="2:9" ht="12.75">
      <c r="B29" s="42"/>
      <c r="C29" s="42"/>
      <c r="D29" s="18"/>
      <c r="E29" s="42"/>
      <c r="F29" s="42"/>
      <c r="G29" s="42"/>
      <c r="H29" s="20"/>
      <c r="I29" s="21"/>
    </row>
    <row r="30" spans="2:9" s="56" customFormat="1" ht="12.75">
      <c r="B30" s="58"/>
      <c r="C30" s="58" t="s">
        <v>75</v>
      </c>
      <c r="D30" s="59"/>
      <c r="E30" s="58"/>
      <c r="F30" s="58"/>
      <c r="G30" s="58"/>
      <c r="H30" s="60"/>
      <c r="I30" s="16"/>
    </row>
    <row r="31" spans="2:9" s="56" customFormat="1" ht="12.75">
      <c r="B31" s="44"/>
      <c r="C31" s="44"/>
      <c r="D31" s="18" t="s">
        <v>28</v>
      </c>
      <c r="E31" s="42" t="s">
        <v>74</v>
      </c>
      <c r="F31" s="44"/>
      <c r="G31" s="44"/>
      <c r="H31" s="57">
        <v>0</v>
      </c>
      <c r="I31" s="21"/>
    </row>
    <row r="32" spans="2:9" s="56" customFormat="1" ht="12.75">
      <c r="B32" s="44"/>
      <c r="C32" s="44"/>
      <c r="D32" s="18"/>
      <c r="E32" s="44"/>
      <c r="F32" s="44"/>
      <c r="G32" s="44"/>
      <c r="H32" s="57"/>
      <c r="I32" s="21"/>
    </row>
    <row r="33" spans="2:9" ht="12.75">
      <c r="B33" s="13"/>
      <c r="C33" s="221" t="s">
        <v>76</v>
      </c>
      <c r="D33" s="221"/>
      <c r="E33" s="221"/>
      <c r="F33" s="14"/>
      <c r="G33" s="14"/>
      <c r="H33" s="39"/>
      <c r="I33" s="40">
        <v>26.16</v>
      </c>
    </row>
    <row r="34" spans="2:9" ht="12.75">
      <c r="B34" s="17"/>
      <c r="C34" s="17"/>
      <c r="D34" s="18" t="s">
        <v>57</v>
      </c>
      <c r="E34" s="19" t="s">
        <v>95</v>
      </c>
      <c r="F34" s="19"/>
      <c r="G34" s="19"/>
      <c r="H34" s="20">
        <v>23.96</v>
      </c>
      <c r="I34" s="21"/>
    </row>
    <row r="35" spans="2:9" ht="12.75">
      <c r="B35" s="17"/>
      <c r="C35" s="17"/>
      <c r="D35" s="18" t="s">
        <v>59</v>
      </c>
      <c r="E35" s="19" t="s">
        <v>96</v>
      </c>
      <c r="F35" s="19"/>
      <c r="G35" s="19"/>
      <c r="H35" s="43">
        <v>2.2</v>
      </c>
      <c r="I35" s="30"/>
    </row>
    <row r="36" spans="2:9" ht="12.75">
      <c r="B36" s="17"/>
      <c r="C36" s="17"/>
      <c r="D36" s="18"/>
      <c r="E36" s="19"/>
      <c r="F36" s="19"/>
      <c r="G36" s="19"/>
      <c r="H36" s="43"/>
      <c r="I36" s="30"/>
    </row>
    <row r="37" spans="2:9" ht="12.75">
      <c r="B37" s="42"/>
      <c r="C37" s="42"/>
      <c r="D37" s="225" t="s">
        <v>29</v>
      </c>
      <c r="E37" s="225"/>
      <c r="F37" s="225"/>
      <c r="G37" s="42"/>
      <c r="H37" s="20"/>
      <c r="I37" s="36"/>
    </row>
    <row r="38" spans="2:9" ht="12.75">
      <c r="B38" s="42"/>
      <c r="C38" s="42"/>
      <c r="D38" s="44"/>
      <c r="E38" s="42"/>
      <c r="F38" s="42"/>
      <c r="G38" s="42"/>
      <c r="H38" s="42"/>
      <c r="I38" s="42"/>
    </row>
    <row r="39" spans="2:9" ht="12.75">
      <c r="B39" s="224" t="s">
        <v>30</v>
      </c>
      <c r="C39" s="224"/>
      <c r="D39" s="224"/>
      <c r="E39" s="224"/>
      <c r="F39" s="42"/>
      <c r="G39" s="42"/>
      <c r="H39" s="42"/>
      <c r="I39" s="42"/>
    </row>
    <row r="40" spans="2:9" ht="12.75">
      <c r="B40" s="42"/>
      <c r="C40" s="42"/>
      <c r="D40" s="44"/>
      <c r="E40" s="24"/>
      <c r="F40" s="24"/>
      <c r="G40" s="24"/>
      <c r="H40" s="45"/>
      <c r="I40" s="21"/>
    </row>
    <row r="41" spans="2:9" ht="12.75">
      <c r="B41" s="42"/>
      <c r="C41" s="42"/>
      <c r="D41" s="225" t="s">
        <v>31</v>
      </c>
      <c r="E41" s="225"/>
      <c r="F41" s="225"/>
      <c r="G41" s="42"/>
      <c r="H41" s="45"/>
      <c r="I41" s="21"/>
    </row>
    <row r="42" spans="2:9" ht="12.75">
      <c r="B42" s="17"/>
      <c r="C42" s="17"/>
      <c r="D42" s="18"/>
      <c r="E42" s="28"/>
      <c r="F42" s="28"/>
      <c r="G42" s="28"/>
      <c r="H42" s="46"/>
      <c r="I42" s="36"/>
    </row>
    <row r="43" spans="2:9" ht="12.75">
      <c r="B43" s="226" t="s">
        <v>32</v>
      </c>
      <c r="C43" s="226"/>
      <c r="D43" s="226"/>
      <c r="E43" s="226"/>
      <c r="F43" s="226"/>
      <c r="G43" s="28"/>
      <c r="H43" s="46"/>
      <c r="I43" s="36"/>
    </row>
    <row r="44" spans="2:9" ht="12.75">
      <c r="B44" s="47"/>
      <c r="C44" s="47"/>
      <c r="D44" s="47"/>
      <c r="E44" s="47"/>
      <c r="F44" s="47"/>
      <c r="G44" s="28"/>
      <c r="H44" s="46"/>
      <c r="I44" s="36"/>
    </row>
    <row r="45" spans="2:9" ht="12.75">
      <c r="B45" s="47"/>
      <c r="C45" s="47"/>
      <c r="D45" s="47"/>
      <c r="E45" s="47"/>
      <c r="F45" s="227" t="s">
        <v>72</v>
      </c>
      <c r="G45" s="227"/>
      <c r="H45" s="222" t="s">
        <v>1</v>
      </c>
      <c r="I45" s="223"/>
    </row>
    <row r="46" spans="2:9" ht="12.75">
      <c r="B46" s="1"/>
      <c r="C46" s="1"/>
      <c r="D46" s="2"/>
      <c r="E46" s="3"/>
      <c r="F46" s="6" t="s">
        <v>2</v>
      </c>
      <c r="G46" s="6" t="s">
        <v>3</v>
      </c>
      <c r="H46" s="6" t="s">
        <v>2</v>
      </c>
      <c r="I46" s="6" t="s">
        <v>3</v>
      </c>
    </row>
    <row r="47" spans="2:9" ht="12.75">
      <c r="B47" s="224" t="s">
        <v>33</v>
      </c>
      <c r="C47" s="224"/>
      <c r="D47" s="224"/>
      <c r="E47" s="224"/>
      <c r="F47" s="48"/>
      <c r="G47" s="48"/>
      <c r="H47" s="49"/>
      <c r="I47" s="49"/>
    </row>
    <row r="48" spans="2:9" ht="12.75">
      <c r="B48" s="7"/>
      <c r="C48" s="7"/>
      <c r="D48" s="7"/>
      <c r="E48" s="7"/>
      <c r="F48" s="48"/>
      <c r="G48" s="48"/>
      <c r="H48" s="49"/>
      <c r="I48" s="49"/>
    </row>
    <row r="49" spans="2:9" ht="12.75">
      <c r="B49" s="13"/>
      <c r="C49" s="221" t="s">
        <v>34</v>
      </c>
      <c r="D49" s="221"/>
      <c r="E49" s="221"/>
      <c r="F49" s="14"/>
      <c r="G49" s="14"/>
      <c r="H49" s="23"/>
      <c r="I49" s="40">
        <v>3442.36</v>
      </c>
    </row>
    <row r="50" spans="2:9" ht="12.75">
      <c r="B50" s="17"/>
      <c r="C50" s="17"/>
      <c r="D50" s="18" t="s">
        <v>7</v>
      </c>
      <c r="E50" s="19" t="s">
        <v>35</v>
      </c>
      <c r="F50" s="19"/>
      <c r="G50" s="19"/>
      <c r="H50" s="20">
        <v>349.81</v>
      </c>
      <c r="I50" s="36"/>
    </row>
    <row r="51" spans="2:9" ht="12.75">
      <c r="B51" s="17"/>
      <c r="C51" s="17"/>
      <c r="D51" s="18" t="s">
        <v>8</v>
      </c>
      <c r="E51" s="19" t="s">
        <v>97</v>
      </c>
      <c r="F51" s="19"/>
      <c r="G51" s="19"/>
      <c r="H51" s="20">
        <v>151.84</v>
      </c>
      <c r="I51" s="36"/>
    </row>
    <row r="52" spans="2:9" ht="12.75">
      <c r="B52" s="17"/>
      <c r="C52" s="17"/>
      <c r="D52" s="18" t="s">
        <v>36</v>
      </c>
      <c r="E52" s="19" t="s">
        <v>98</v>
      </c>
      <c r="F52" s="19"/>
      <c r="G52" s="19"/>
      <c r="H52" s="4">
        <v>70.58</v>
      </c>
      <c r="I52" s="36"/>
    </row>
    <row r="53" spans="2:9" ht="12.75">
      <c r="B53" s="17"/>
      <c r="C53" s="17"/>
      <c r="D53" s="18" t="s">
        <v>37</v>
      </c>
      <c r="E53" s="19" t="s">
        <v>38</v>
      </c>
      <c r="F53" s="19"/>
      <c r="G53" s="19"/>
      <c r="H53" s="20">
        <v>1713.38</v>
      </c>
      <c r="I53" s="36"/>
    </row>
    <row r="54" spans="2:9" ht="12.75">
      <c r="B54" s="17"/>
      <c r="C54" s="17"/>
      <c r="D54" s="18" t="s">
        <v>39</v>
      </c>
      <c r="E54" s="50" t="s">
        <v>77</v>
      </c>
      <c r="F54" s="50"/>
      <c r="G54" s="50"/>
      <c r="H54" s="4">
        <v>1000</v>
      </c>
      <c r="I54" s="36"/>
    </row>
    <row r="55" spans="2:9" ht="12.75">
      <c r="B55" s="17"/>
      <c r="C55" s="17"/>
      <c r="D55" s="18" t="s">
        <v>40</v>
      </c>
      <c r="E55" s="37" t="s">
        <v>70</v>
      </c>
      <c r="F55" s="41"/>
      <c r="G55" s="41"/>
      <c r="H55" s="20">
        <v>139.8</v>
      </c>
      <c r="I55" s="36"/>
    </row>
    <row r="56" spans="2:9" ht="12.75">
      <c r="B56" s="42"/>
      <c r="C56" s="42"/>
      <c r="D56" s="18" t="s">
        <v>71</v>
      </c>
      <c r="E56" s="37" t="s">
        <v>41</v>
      </c>
      <c r="F56" s="42"/>
      <c r="G56" s="42"/>
      <c r="H56" s="20">
        <v>16.95</v>
      </c>
      <c r="I56" s="76"/>
    </row>
    <row r="57" spans="2:9" ht="12.75">
      <c r="B57" s="42"/>
      <c r="C57" s="42"/>
      <c r="D57" s="18" t="s">
        <v>78</v>
      </c>
      <c r="E57" s="41" t="s">
        <v>79</v>
      </c>
      <c r="F57" s="42"/>
      <c r="G57" s="42"/>
      <c r="H57" s="20">
        <v>0</v>
      </c>
      <c r="I57" s="42"/>
    </row>
    <row r="58" spans="2:9" ht="12.75">
      <c r="B58" s="42"/>
      <c r="C58" s="42"/>
      <c r="D58" s="18" t="s">
        <v>99</v>
      </c>
      <c r="E58" s="42" t="s">
        <v>100</v>
      </c>
      <c r="F58" s="42"/>
      <c r="G58" s="42"/>
      <c r="H58" s="20">
        <v>0</v>
      </c>
      <c r="I58" s="42"/>
    </row>
    <row r="59" spans="2:9" ht="12.75">
      <c r="B59" s="13"/>
      <c r="C59" s="221" t="s">
        <v>42</v>
      </c>
      <c r="D59" s="221"/>
      <c r="E59" s="221"/>
      <c r="F59" s="51"/>
      <c r="G59" s="51"/>
      <c r="H59" s="39"/>
      <c r="I59" s="40">
        <v>9681.41</v>
      </c>
    </row>
    <row r="60" spans="2:9" ht="12.75">
      <c r="B60" s="17"/>
      <c r="C60" s="17"/>
      <c r="D60" s="18" t="s">
        <v>10</v>
      </c>
      <c r="E60" s="52" t="s">
        <v>43</v>
      </c>
      <c r="F60" s="52"/>
      <c r="G60" s="52"/>
      <c r="H60" s="4">
        <v>7200</v>
      </c>
      <c r="I60" s="36"/>
    </row>
    <row r="61" spans="2:9" ht="12.75">
      <c r="B61" s="17"/>
      <c r="C61" s="17"/>
      <c r="D61" s="18" t="s">
        <v>12</v>
      </c>
      <c r="E61" s="52" t="s">
        <v>44</v>
      </c>
      <c r="F61" s="52"/>
      <c r="G61" s="52"/>
      <c r="H61" s="4">
        <v>2481.41</v>
      </c>
      <c r="I61" s="36"/>
    </row>
    <row r="62" spans="2:9" ht="12.75">
      <c r="B62" s="17"/>
      <c r="C62" s="17"/>
      <c r="D62" s="18" t="s">
        <v>45</v>
      </c>
      <c r="E62" s="52" t="s">
        <v>46</v>
      </c>
      <c r="F62" s="52"/>
      <c r="G62" s="52"/>
      <c r="H62" s="4">
        <v>0</v>
      </c>
      <c r="I62" s="36"/>
    </row>
    <row r="63" spans="2:12" ht="12.75">
      <c r="B63" s="26"/>
      <c r="C63" s="26"/>
      <c r="D63" s="18" t="s">
        <v>47</v>
      </c>
      <c r="E63" s="52" t="s">
        <v>48</v>
      </c>
      <c r="F63" s="52"/>
      <c r="G63" s="52"/>
      <c r="H63" s="29">
        <v>0</v>
      </c>
      <c r="I63" s="30"/>
      <c r="L63" s="40"/>
    </row>
    <row r="64" spans="2:9" ht="12.75">
      <c r="B64" s="42"/>
      <c r="C64" s="42"/>
      <c r="D64" s="44"/>
      <c r="E64" s="42"/>
      <c r="F64" s="42"/>
      <c r="G64" s="42"/>
      <c r="H64" s="20"/>
      <c r="I64" s="36"/>
    </row>
    <row r="65" spans="2:9" ht="12.75">
      <c r="B65" s="13"/>
      <c r="C65" s="221" t="s">
        <v>49</v>
      </c>
      <c r="D65" s="221"/>
      <c r="E65" s="221"/>
      <c r="F65" s="14"/>
      <c r="G65" s="14"/>
      <c r="H65" s="23"/>
      <c r="I65" s="40">
        <v>1775.39</v>
      </c>
    </row>
    <row r="66" spans="2:9" ht="12.75">
      <c r="B66" s="17"/>
      <c r="C66" s="17"/>
      <c r="D66" s="18" t="s">
        <v>15</v>
      </c>
      <c r="E66" s="19" t="s">
        <v>50</v>
      </c>
      <c r="F66" s="19"/>
      <c r="G66" s="19"/>
      <c r="H66" s="20">
        <v>1775.39</v>
      </c>
      <c r="I66" s="36"/>
    </row>
    <row r="67" spans="2:9" ht="12.75">
      <c r="B67" s="17"/>
      <c r="C67" s="17"/>
      <c r="D67" s="18"/>
      <c r="E67" s="19"/>
      <c r="F67" s="19"/>
      <c r="G67" s="19"/>
      <c r="H67" s="20"/>
      <c r="I67" s="36"/>
    </row>
    <row r="68" spans="2:9" ht="12.75">
      <c r="B68" s="13"/>
      <c r="C68" s="221" t="s">
        <v>107</v>
      </c>
      <c r="D68" s="221"/>
      <c r="E68" s="221"/>
      <c r="F68" s="14"/>
      <c r="G68" s="14"/>
      <c r="H68" s="23"/>
      <c r="I68" s="40">
        <v>11200</v>
      </c>
    </row>
    <row r="69" spans="2:9" ht="12.75">
      <c r="B69" s="17"/>
      <c r="C69" s="17"/>
      <c r="D69" s="18" t="s">
        <v>17</v>
      </c>
      <c r="E69" s="24" t="s">
        <v>51</v>
      </c>
      <c r="F69" s="24"/>
      <c r="G69" s="24"/>
      <c r="H69" s="20">
        <v>10800</v>
      </c>
      <c r="I69" s="36"/>
    </row>
    <row r="70" spans="2:12" ht="12.75">
      <c r="B70" s="17"/>
      <c r="C70" s="17"/>
      <c r="D70" s="18" t="s">
        <v>19</v>
      </c>
      <c r="E70" s="19" t="s">
        <v>81</v>
      </c>
      <c r="F70" s="19"/>
      <c r="G70" s="19"/>
      <c r="H70" s="20">
        <v>400</v>
      </c>
      <c r="I70" s="36"/>
      <c r="L70" s="61"/>
    </row>
    <row r="71" spans="2:9" ht="12.75">
      <c r="B71" s="17"/>
      <c r="C71" s="17"/>
      <c r="D71" s="18" t="s">
        <v>20</v>
      </c>
      <c r="E71" s="19" t="s">
        <v>108</v>
      </c>
      <c r="F71" s="38"/>
      <c r="G71" s="38"/>
      <c r="H71" s="20"/>
      <c r="I71" s="36"/>
    </row>
    <row r="72" spans="2:9" ht="12.75">
      <c r="B72" s="13"/>
      <c r="C72" s="221" t="s">
        <v>52</v>
      </c>
      <c r="D72" s="221"/>
      <c r="E72" s="221"/>
      <c r="F72" s="53"/>
      <c r="G72" s="53"/>
      <c r="H72" s="23"/>
      <c r="I72" s="40">
        <v>500</v>
      </c>
    </row>
    <row r="73" spans="2:13" s="77" customFormat="1" ht="12.75">
      <c r="B73" s="78"/>
      <c r="C73" s="78"/>
      <c r="D73" s="79" t="s">
        <v>22</v>
      </c>
      <c r="E73" s="80" t="s">
        <v>82</v>
      </c>
      <c r="F73" s="80"/>
      <c r="G73" s="80"/>
      <c r="H73" s="62">
        <v>500</v>
      </c>
      <c r="I73" s="63"/>
      <c r="J73" s="82"/>
      <c r="K73" s="82"/>
      <c r="L73" s="82"/>
      <c r="M73" s="82"/>
    </row>
    <row r="74" spans="2:13" s="77" customFormat="1" ht="12.75">
      <c r="B74" s="78"/>
      <c r="C74" s="78"/>
      <c r="D74" s="79" t="s">
        <v>24</v>
      </c>
      <c r="E74" s="64" t="s">
        <v>83</v>
      </c>
      <c r="F74" s="64"/>
      <c r="G74" s="64"/>
      <c r="H74" s="62">
        <v>0</v>
      </c>
      <c r="I74" s="63"/>
      <c r="J74" s="82"/>
      <c r="K74" s="82"/>
      <c r="L74" s="82"/>
      <c r="M74" s="82"/>
    </row>
    <row r="75" spans="2:13" s="77" customFormat="1" ht="12.75">
      <c r="B75" s="78"/>
      <c r="C75" s="78"/>
      <c r="D75" s="79" t="s">
        <v>26</v>
      </c>
      <c r="E75" s="64" t="s">
        <v>84</v>
      </c>
      <c r="F75" s="81"/>
      <c r="G75" s="81"/>
      <c r="H75" s="62">
        <v>0</v>
      </c>
      <c r="I75" s="63"/>
      <c r="J75" s="82"/>
      <c r="K75" s="82"/>
      <c r="L75" s="82"/>
      <c r="M75" s="82"/>
    </row>
    <row r="76" spans="2:13" s="77" customFormat="1" ht="12.75">
      <c r="B76" s="78"/>
      <c r="C76" s="78"/>
      <c r="D76" s="79" t="s">
        <v>53</v>
      </c>
      <c r="E76" s="64" t="s">
        <v>85</v>
      </c>
      <c r="F76" s="81"/>
      <c r="G76" s="81"/>
      <c r="H76" s="62">
        <v>0</v>
      </c>
      <c r="I76" s="63"/>
      <c r="J76" s="82"/>
      <c r="K76" s="82"/>
      <c r="L76" s="82"/>
      <c r="M76" s="82"/>
    </row>
    <row r="77" spans="2:13" s="77" customFormat="1" ht="12.75">
      <c r="B77" s="78"/>
      <c r="C77" s="78"/>
      <c r="D77" s="79" t="s">
        <v>89</v>
      </c>
      <c r="E77" s="64" t="s">
        <v>90</v>
      </c>
      <c r="F77" s="81"/>
      <c r="G77" s="81"/>
      <c r="H77" s="62">
        <v>0</v>
      </c>
      <c r="I77" s="63"/>
      <c r="J77" s="82"/>
      <c r="K77" s="82"/>
      <c r="L77" s="82"/>
      <c r="M77" s="82"/>
    </row>
    <row r="78" spans="2:13" s="77" customFormat="1" ht="12.75">
      <c r="B78" s="78"/>
      <c r="C78" s="78"/>
      <c r="D78" s="79" t="s">
        <v>91</v>
      </c>
      <c r="E78" s="64" t="s">
        <v>93</v>
      </c>
      <c r="F78" s="81"/>
      <c r="G78" s="81"/>
      <c r="H78" s="62">
        <v>0</v>
      </c>
      <c r="I78" s="63"/>
      <c r="J78" s="82"/>
      <c r="K78" s="82"/>
      <c r="L78" s="82"/>
      <c r="M78" s="82"/>
    </row>
    <row r="79" spans="2:9" ht="12.75">
      <c r="B79" s="13"/>
      <c r="C79" s="221" t="s">
        <v>54</v>
      </c>
      <c r="D79" s="221"/>
      <c r="E79" s="221"/>
      <c r="F79" s="22"/>
      <c r="G79" s="22"/>
      <c r="H79" s="39"/>
      <c r="I79" s="40">
        <v>1020</v>
      </c>
    </row>
    <row r="80" spans="2:9" ht="12.75">
      <c r="B80" s="17"/>
      <c r="C80" s="17"/>
      <c r="D80" s="18" t="s">
        <v>28</v>
      </c>
      <c r="E80" s="52" t="s">
        <v>55</v>
      </c>
      <c r="F80" s="28"/>
      <c r="G80" s="28"/>
      <c r="H80" s="20">
        <v>1020</v>
      </c>
      <c r="I80" s="36"/>
    </row>
    <row r="81" spans="2:9" ht="12.75">
      <c r="B81" s="17"/>
      <c r="C81" s="17"/>
      <c r="D81" s="18"/>
      <c r="E81" s="28"/>
      <c r="F81" s="28"/>
      <c r="G81" s="28"/>
      <c r="H81" s="20"/>
      <c r="I81" s="36"/>
    </row>
    <row r="82" spans="2:9" ht="12.75">
      <c r="B82" s="13"/>
      <c r="C82" s="221" t="s">
        <v>56</v>
      </c>
      <c r="D82" s="221"/>
      <c r="E82" s="221"/>
      <c r="F82" s="14"/>
      <c r="G82" s="14"/>
      <c r="H82" s="23"/>
      <c r="I82" s="40">
        <v>357.2</v>
      </c>
    </row>
    <row r="83" spans="2:9" ht="12.75">
      <c r="B83" s="17"/>
      <c r="C83" s="17"/>
      <c r="D83" s="18" t="s">
        <v>57</v>
      </c>
      <c r="E83" s="19" t="s">
        <v>58</v>
      </c>
      <c r="F83" s="19"/>
      <c r="G83" s="19"/>
      <c r="H83" s="4">
        <v>357.2</v>
      </c>
      <c r="I83" s="36"/>
    </row>
    <row r="84" spans="2:9" ht="12.75">
      <c r="B84" s="17"/>
      <c r="C84" s="17"/>
      <c r="D84" s="18" t="s">
        <v>59</v>
      </c>
      <c r="E84" s="19" t="s">
        <v>94</v>
      </c>
      <c r="F84" s="19"/>
      <c r="G84" s="19"/>
      <c r="H84" s="20">
        <v>0</v>
      </c>
      <c r="I84" s="36"/>
    </row>
    <row r="85" spans="2:9" ht="12.75">
      <c r="B85" s="17"/>
      <c r="C85" s="17"/>
      <c r="D85" s="18"/>
      <c r="E85" s="19"/>
      <c r="F85" s="19"/>
      <c r="G85" s="19"/>
      <c r="H85" s="20"/>
      <c r="I85" s="36"/>
    </row>
    <row r="86" spans="2:12" ht="12.75">
      <c r="B86" s="13"/>
      <c r="C86" s="221" t="s">
        <v>60</v>
      </c>
      <c r="D86" s="221"/>
      <c r="E86" s="221"/>
      <c r="F86" s="14"/>
      <c r="G86" s="14"/>
      <c r="H86" s="23"/>
      <c r="I86" s="40">
        <v>145</v>
      </c>
      <c r="L86" s="77"/>
    </row>
    <row r="87" spans="2:9" ht="12.75">
      <c r="B87" s="17"/>
      <c r="C87" s="17"/>
      <c r="D87" s="18" t="s">
        <v>61</v>
      </c>
      <c r="E87" s="19" t="s">
        <v>95</v>
      </c>
      <c r="F87" s="19"/>
      <c r="G87" s="19"/>
      <c r="H87" s="20">
        <v>83.6</v>
      </c>
      <c r="I87" s="36"/>
    </row>
    <row r="88" spans="2:9" ht="12.75">
      <c r="B88" s="17"/>
      <c r="C88" s="17"/>
      <c r="D88" s="18" t="s">
        <v>62</v>
      </c>
      <c r="E88" s="19" t="s">
        <v>96</v>
      </c>
      <c r="F88" s="19"/>
      <c r="G88" s="19"/>
      <c r="H88" s="54">
        <v>61.4</v>
      </c>
      <c r="I88" s="36"/>
    </row>
    <row r="89" spans="2:9" ht="12.75">
      <c r="B89" s="17"/>
      <c r="C89" s="17"/>
      <c r="D89" s="18"/>
      <c r="E89" s="19"/>
      <c r="F89" s="19"/>
      <c r="G89" s="19"/>
      <c r="H89" s="54"/>
      <c r="I89" s="36"/>
    </row>
    <row r="90" spans="2:9" ht="12.75">
      <c r="B90" s="13"/>
      <c r="C90" s="221" t="s">
        <v>63</v>
      </c>
      <c r="D90" s="221"/>
      <c r="E90" s="221"/>
      <c r="F90" s="14"/>
      <c r="G90" s="14"/>
      <c r="H90" s="23"/>
      <c r="I90" s="40">
        <v>304.25</v>
      </c>
    </row>
    <row r="91" spans="2:9" ht="12.75">
      <c r="B91" s="17"/>
      <c r="C91" s="17"/>
      <c r="D91" s="18" t="s">
        <v>64</v>
      </c>
      <c r="E91" s="19" t="s">
        <v>65</v>
      </c>
      <c r="F91" s="19"/>
      <c r="G91" s="19"/>
      <c r="H91" s="20">
        <v>167.9</v>
      </c>
      <c r="I91" s="36"/>
    </row>
    <row r="92" spans="2:9" ht="12.75">
      <c r="B92" s="17"/>
      <c r="C92" s="17"/>
      <c r="D92" s="18" t="s">
        <v>66</v>
      </c>
      <c r="E92" s="19" t="s">
        <v>67</v>
      </c>
      <c r="F92" s="19"/>
      <c r="G92" s="19"/>
      <c r="H92" s="20">
        <v>136.35</v>
      </c>
      <c r="I92" s="36"/>
    </row>
    <row r="93" spans="2:9" ht="12.75">
      <c r="B93" s="17"/>
      <c r="C93" s="17"/>
      <c r="D93" s="18" t="s">
        <v>68</v>
      </c>
      <c r="E93" s="19" t="s">
        <v>69</v>
      </c>
      <c r="F93" s="19"/>
      <c r="G93" s="19"/>
      <c r="H93" s="20">
        <v>0</v>
      </c>
      <c r="I93" s="36"/>
    </row>
    <row r="94" spans="2:9" ht="12.75">
      <c r="B94" s="17"/>
      <c r="C94" s="17"/>
      <c r="D94" s="18"/>
      <c r="E94" s="55"/>
      <c r="F94" s="55"/>
      <c r="G94" s="55"/>
      <c r="H94" s="20"/>
      <c r="I94" s="36"/>
    </row>
    <row r="95" spans="2:13" s="65" customFormat="1" ht="12.75">
      <c r="B95" s="66"/>
      <c r="C95" s="67" t="s">
        <v>101</v>
      </c>
      <c r="D95" s="67"/>
      <c r="E95" s="68"/>
      <c r="F95" s="68"/>
      <c r="G95" s="68"/>
      <c r="H95" s="39"/>
      <c r="I95" s="69">
        <v>2030.81</v>
      </c>
      <c r="J95" s="61"/>
      <c r="K95" s="61"/>
      <c r="L95" s="61"/>
      <c r="M95" s="61"/>
    </row>
    <row r="96" spans="4:8" ht="12.75">
      <c r="D96" s="18" t="s">
        <v>102</v>
      </c>
      <c r="E96" s="19" t="s">
        <v>103</v>
      </c>
      <c r="H96" s="20">
        <v>2030.81</v>
      </c>
    </row>
    <row r="97" spans="4:5" ht="12.75">
      <c r="D97" s="18" t="s">
        <v>109</v>
      </c>
      <c r="E97" s="75" t="s">
        <v>110</v>
      </c>
    </row>
    <row r="99" spans="1:4" s="85" customFormat="1" ht="12.75">
      <c r="A99" s="84"/>
      <c r="C99" s="86" t="s">
        <v>111</v>
      </c>
      <c r="D99" s="86"/>
    </row>
  </sheetData>
  <sheetProtection/>
  <mergeCells count="25">
    <mergeCell ref="C12:E12"/>
    <mergeCell ref="C16:E16"/>
    <mergeCell ref="B2:I2"/>
    <mergeCell ref="F4:G4"/>
    <mergeCell ref="H4:I4"/>
    <mergeCell ref="B6:E6"/>
    <mergeCell ref="B39:E39"/>
    <mergeCell ref="D41:F41"/>
    <mergeCell ref="B43:F43"/>
    <mergeCell ref="F45:G45"/>
    <mergeCell ref="C19:E19"/>
    <mergeCell ref="C24:E24"/>
    <mergeCell ref="C33:E33"/>
    <mergeCell ref="D37:F37"/>
    <mergeCell ref="H45:I45"/>
    <mergeCell ref="B47:E47"/>
    <mergeCell ref="C65:E65"/>
    <mergeCell ref="C68:E68"/>
    <mergeCell ref="C49:E49"/>
    <mergeCell ref="C59:E59"/>
    <mergeCell ref="C90:E90"/>
    <mergeCell ref="C72:E72"/>
    <mergeCell ref="C79:E79"/>
    <mergeCell ref="C82:E82"/>
    <mergeCell ref="C86:E8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27">
      <selection activeCell="E158" sqref="E158"/>
    </sheetView>
  </sheetViews>
  <sheetFormatPr defaultColWidth="9.140625" defaultRowHeight="12.75"/>
  <cols>
    <col min="1" max="1" width="3.140625" style="157" customWidth="1"/>
    <col min="2" max="2" width="5.00390625" style="157" customWidth="1"/>
    <col min="3" max="3" width="4.421875" style="158" customWidth="1"/>
    <col min="4" max="4" width="42.28125" style="90" customWidth="1"/>
    <col min="5" max="5" width="20.7109375" style="90" customWidth="1"/>
    <col min="6" max="6" width="10.7109375" style="159" customWidth="1"/>
    <col min="7" max="7" width="10.7109375" style="160" customWidth="1"/>
    <col min="8" max="8" width="10.7109375" style="87" customWidth="1"/>
    <col min="9" max="9" width="10.7109375" style="88" customWidth="1"/>
    <col min="10" max="10" width="3.140625" style="90" customWidth="1"/>
    <col min="11" max="11" width="6.00390625" style="87" customWidth="1"/>
    <col min="12" max="12" width="20.7109375" style="88" customWidth="1"/>
    <col min="13" max="13" width="9.7109375" style="87" customWidth="1"/>
    <col min="14" max="14" width="10.28125" style="87" bestFit="1" customWidth="1"/>
    <col min="15" max="15" width="11.421875" style="89" customWidth="1"/>
    <col min="16" max="16384" width="9.140625" style="89" customWidth="1"/>
  </cols>
  <sheetData>
    <row r="1" spans="1:10" ht="17.25" customHeight="1">
      <c r="A1" s="238" t="s">
        <v>112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7.25" customHeight="1">
      <c r="A2" s="238" t="s">
        <v>170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3" ht="30" customHeight="1">
      <c r="A3" s="239" t="s">
        <v>172</v>
      </c>
      <c r="B3" s="239"/>
      <c r="C3" s="239"/>
      <c r="D3" s="239"/>
      <c r="E3" s="239"/>
      <c r="F3" s="239"/>
      <c r="G3" s="239"/>
      <c r="H3" s="239"/>
      <c r="I3" s="239"/>
      <c r="J3" s="239"/>
      <c r="M3"/>
    </row>
    <row r="4" spans="1:10" ht="16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</row>
    <row r="5" spans="1:9" ht="15">
      <c r="A5" s="241" t="s">
        <v>113</v>
      </c>
      <c r="B5" s="241"/>
      <c r="C5" s="241"/>
      <c r="D5" s="242"/>
      <c r="E5" s="242"/>
      <c r="F5" s="242"/>
      <c r="G5" s="242"/>
      <c r="H5" s="242"/>
      <c r="I5" s="242"/>
    </row>
    <row r="6" spans="1:9" ht="12.75">
      <c r="A6" s="1"/>
      <c r="B6" s="1"/>
      <c r="C6" s="2"/>
      <c r="D6" s="3"/>
      <c r="E6" s="3"/>
      <c r="F6" s="91"/>
      <c r="G6" s="92"/>
      <c r="H6" s="93"/>
      <c r="I6" s="94"/>
    </row>
    <row r="7" spans="1:9" ht="12.75">
      <c r="A7" s="209"/>
      <c r="B7" s="209"/>
      <c r="C7" s="210"/>
      <c r="D7" s="211" t="s">
        <v>169</v>
      </c>
      <c r="E7" s="212"/>
      <c r="F7" s="243" t="s">
        <v>72</v>
      </c>
      <c r="G7" s="244"/>
      <c r="H7" s="245" t="s">
        <v>1</v>
      </c>
      <c r="I7" s="246"/>
    </row>
    <row r="8" spans="1:9" ht="12.75">
      <c r="A8" s="209"/>
      <c r="B8" s="209"/>
      <c r="C8" s="210"/>
      <c r="D8" s="212"/>
      <c r="E8" s="212"/>
      <c r="F8" s="214" t="s">
        <v>2</v>
      </c>
      <c r="G8" s="213" t="s">
        <v>3</v>
      </c>
      <c r="H8" s="215" t="s">
        <v>2</v>
      </c>
      <c r="I8" s="213" t="s">
        <v>3</v>
      </c>
    </row>
    <row r="9" spans="1:9" ht="12.75">
      <c r="A9" s="236" t="s">
        <v>4</v>
      </c>
      <c r="B9" s="236"/>
      <c r="C9" s="236"/>
      <c r="D9" s="236"/>
      <c r="E9" s="7"/>
      <c r="F9" s="98"/>
      <c r="G9" s="99"/>
      <c r="H9" s="9"/>
      <c r="I9" s="10"/>
    </row>
    <row r="10" spans="1:9" ht="12.75">
      <c r="A10" s="11"/>
      <c r="B10" s="11"/>
      <c r="C10" s="12"/>
      <c r="D10" s="11"/>
      <c r="E10" s="11"/>
      <c r="F10" s="98"/>
      <c r="G10" s="100"/>
      <c r="H10" s="9"/>
      <c r="I10" s="10"/>
    </row>
    <row r="11" spans="1:10" s="104" customFormat="1" ht="12.75" customHeight="1">
      <c r="A11" s="13"/>
      <c r="B11" s="14" t="s">
        <v>5</v>
      </c>
      <c r="C11" s="14"/>
      <c r="D11" s="14" t="s">
        <v>6</v>
      </c>
      <c r="E11" s="14"/>
      <c r="F11" s="101"/>
      <c r="G11" s="102">
        <f>SUM(F12:F13)</f>
        <v>10450</v>
      </c>
      <c r="H11" s="184"/>
      <c r="I11" s="16">
        <f>SUM(H12:H13)</f>
        <v>9250</v>
      </c>
      <c r="J11" s="103"/>
    </row>
    <row r="12" spans="1:10" s="104" customFormat="1" ht="15.75" customHeight="1">
      <c r="A12" s="17"/>
      <c r="B12" s="17"/>
      <c r="C12" s="18" t="s">
        <v>7</v>
      </c>
      <c r="D12" s="19" t="s">
        <v>152</v>
      </c>
      <c r="E12" s="19"/>
      <c r="F12" s="105">
        <v>10300</v>
      </c>
      <c r="G12" s="106"/>
      <c r="H12" s="105">
        <v>9250</v>
      </c>
      <c r="I12" s="21"/>
      <c r="J12" s="103"/>
    </row>
    <row r="13" spans="1:10" s="104" customFormat="1" ht="15.75" customHeight="1">
      <c r="A13" s="17"/>
      <c r="B13" s="17"/>
      <c r="C13" s="18" t="s">
        <v>8</v>
      </c>
      <c r="D13" s="19" t="s">
        <v>153</v>
      </c>
      <c r="E13" s="19"/>
      <c r="F13" s="108">
        <v>150</v>
      </c>
      <c r="G13" s="106"/>
      <c r="H13" s="111">
        <v>0</v>
      </c>
      <c r="I13" s="21"/>
      <c r="J13" s="103"/>
    </row>
    <row r="14" spans="1:10" s="104" customFormat="1" ht="7.5" customHeight="1">
      <c r="A14" s="17"/>
      <c r="B14" s="17"/>
      <c r="C14" s="18"/>
      <c r="D14" s="19"/>
      <c r="E14" s="19"/>
      <c r="F14" s="105"/>
      <c r="G14" s="106"/>
      <c r="H14" s="185"/>
      <c r="I14" s="21"/>
      <c r="J14" s="103"/>
    </row>
    <row r="15" spans="1:10" s="104" customFormat="1" ht="12.75">
      <c r="A15" s="13"/>
      <c r="B15" s="221" t="s">
        <v>9</v>
      </c>
      <c r="C15" s="221"/>
      <c r="D15" s="221"/>
      <c r="E15" s="22"/>
      <c r="F15" s="101"/>
      <c r="G15" s="102">
        <f>SUM(F16:F17)</f>
        <v>0</v>
      </c>
      <c r="H15" s="186"/>
      <c r="I15" s="16">
        <f>SUM(H16:H17)</f>
        <v>0</v>
      </c>
      <c r="J15" s="103"/>
    </row>
    <row r="16" spans="1:10" s="104" customFormat="1" ht="12.75">
      <c r="A16" s="17"/>
      <c r="B16" s="17"/>
      <c r="C16" s="18" t="s">
        <v>10</v>
      </c>
      <c r="D16" s="24"/>
      <c r="E16" s="24"/>
      <c r="F16" s="111">
        <v>0</v>
      </c>
      <c r="G16" s="110"/>
      <c r="H16" s="185">
        <v>0</v>
      </c>
      <c r="I16" s="25"/>
      <c r="J16" s="103"/>
    </row>
    <row r="17" spans="1:10" s="104" customFormat="1" ht="12" customHeight="1">
      <c r="A17" s="17"/>
      <c r="B17" s="17"/>
      <c r="C17" s="18" t="s">
        <v>12</v>
      </c>
      <c r="D17" s="19"/>
      <c r="E17" s="19"/>
      <c r="F17" s="111">
        <v>0</v>
      </c>
      <c r="G17" s="106"/>
      <c r="H17" s="185">
        <v>0</v>
      </c>
      <c r="I17" s="21"/>
      <c r="J17" s="103"/>
    </row>
    <row r="18" spans="1:10" s="104" customFormat="1" ht="7.5" customHeight="1">
      <c r="A18" s="17"/>
      <c r="B18" s="17"/>
      <c r="C18" s="18"/>
      <c r="D18" s="19"/>
      <c r="E18" s="19"/>
      <c r="F18" s="105"/>
      <c r="G18" s="106"/>
      <c r="H18" s="185"/>
      <c r="I18" s="21"/>
      <c r="J18" s="103"/>
    </row>
    <row r="19" spans="1:10" s="104" customFormat="1" ht="12.75">
      <c r="A19" s="13"/>
      <c r="B19" s="221" t="s">
        <v>14</v>
      </c>
      <c r="C19" s="221"/>
      <c r="D19" s="221"/>
      <c r="E19" s="22"/>
      <c r="F19" s="101"/>
      <c r="G19" s="102">
        <f>F20</f>
        <v>12000</v>
      </c>
      <c r="H19" s="186"/>
      <c r="I19" s="16">
        <f>SUM(H20:H21)</f>
        <v>12000</v>
      </c>
      <c r="J19" s="103"/>
    </row>
    <row r="20" spans="1:10" s="104" customFormat="1" ht="12.75">
      <c r="A20" s="17"/>
      <c r="B20" s="17"/>
      <c r="C20" s="18" t="s">
        <v>15</v>
      </c>
      <c r="D20" s="24" t="s">
        <v>154</v>
      </c>
      <c r="E20" s="24"/>
      <c r="F20" s="111">
        <v>12000</v>
      </c>
      <c r="G20" s="110"/>
      <c r="H20" s="185">
        <v>12000</v>
      </c>
      <c r="I20" s="21"/>
      <c r="J20" s="103"/>
    </row>
    <row r="21" spans="1:10" s="104" customFormat="1" ht="7.5" customHeight="1">
      <c r="A21" s="26"/>
      <c r="B21" s="26"/>
      <c r="C21" s="27"/>
      <c r="D21" s="28"/>
      <c r="E21" s="28"/>
      <c r="F21" s="111"/>
      <c r="G21" s="112"/>
      <c r="H21" s="187"/>
      <c r="I21" s="30"/>
      <c r="J21" s="103"/>
    </row>
    <row r="22" spans="1:10" s="104" customFormat="1" ht="12.75">
      <c r="A22" s="13"/>
      <c r="B22" s="221" t="s">
        <v>16</v>
      </c>
      <c r="C22" s="221"/>
      <c r="D22" s="221"/>
      <c r="E22" s="22"/>
      <c r="F22" s="101"/>
      <c r="G22" s="113">
        <f>SUM(F23:F26)</f>
        <v>123.8</v>
      </c>
      <c r="H22" s="188"/>
      <c r="I22" s="60">
        <f>SUM(H23:H26)</f>
        <v>22061.41</v>
      </c>
      <c r="J22" s="103"/>
    </row>
    <row r="23" spans="1:12" s="104" customFormat="1" ht="12.75">
      <c r="A23" s="17"/>
      <c r="B23" s="17"/>
      <c r="C23" s="18" t="s">
        <v>17</v>
      </c>
      <c r="D23" s="19" t="s">
        <v>18</v>
      </c>
      <c r="E23" s="19"/>
      <c r="F23" s="111">
        <v>0</v>
      </c>
      <c r="G23" s="106"/>
      <c r="H23" s="111">
        <v>0</v>
      </c>
      <c r="I23" s="36"/>
      <c r="J23" s="103"/>
      <c r="L23" s="108"/>
    </row>
    <row r="24" spans="1:12" s="104" customFormat="1" ht="12.75">
      <c r="A24" s="17"/>
      <c r="B24" s="17"/>
      <c r="C24" s="18" t="s">
        <v>19</v>
      </c>
      <c r="D24" s="37" t="s">
        <v>114</v>
      </c>
      <c r="E24" s="37"/>
      <c r="F24" s="111">
        <v>0</v>
      </c>
      <c r="G24" s="115"/>
      <c r="H24" s="114">
        <v>19728.91</v>
      </c>
      <c r="I24" s="21"/>
      <c r="J24" s="103"/>
      <c r="L24" s="114"/>
    </row>
    <row r="25" spans="1:12" s="104" customFormat="1" ht="12.75">
      <c r="A25" s="17"/>
      <c r="B25" s="17"/>
      <c r="C25" s="18" t="s">
        <v>20</v>
      </c>
      <c r="D25" s="19" t="s">
        <v>115</v>
      </c>
      <c r="E25" s="19"/>
      <c r="F25" s="111">
        <v>0</v>
      </c>
      <c r="G25" s="116"/>
      <c r="H25" s="105">
        <v>2332.5</v>
      </c>
      <c r="I25" s="36"/>
      <c r="J25" s="103"/>
      <c r="L25" s="105"/>
    </row>
    <row r="26" spans="1:12" s="104" customFormat="1" ht="12.75">
      <c r="A26" s="17"/>
      <c r="B26" s="17"/>
      <c r="C26" s="18" t="s">
        <v>105</v>
      </c>
      <c r="D26" s="19" t="s">
        <v>92</v>
      </c>
      <c r="E26" s="19"/>
      <c r="F26" s="108">
        <v>123.8</v>
      </c>
      <c r="G26" s="116"/>
      <c r="H26" s="105">
        <v>0</v>
      </c>
      <c r="I26" s="36"/>
      <c r="J26" s="103"/>
      <c r="L26" s="105"/>
    </row>
    <row r="27" spans="1:10" s="104" customFormat="1" ht="7.5" customHeight="1">
      <c r="A27" s="17"/>
      <c r="B27" s="17"/>
      <c r="C27" s="18"/>
      <c r="D27" s="19"/>
      <c r="E27" s="19"/>
      <c r="F27" s="105"/>
      <c r="G27" s="116"/>
      <c r="H27" s="189"/>
      <c r="I27" s="36"/>
      <c r="J27" s="103"/>
    </row>
    <row r="28" spans="1:10" s="104" customFormat="1" ht="12.75">
      <c r="A28" s="13"/>
      <c r="B28" s="221" t="s">
        <v>21</v>
      </c>
      <c r="C28" s="221"/>
      <c r="D28" s="221"/>
      <c r="E28" s="22"/>
      <c r="F28" s="101"/>
      <c r="G28" s="102">
        <f>SUM(F29:F32)</f>
        <v>18066.65</v>
      </c>
      <c r="H28" s="190"/>
      <c r="I28" s="40">
        <f>SUM(H29:H32)</f>
        <v>8119.4</v>
      </c>
      <c r="J28" s="103"/>
    </row>
    <row r="29" spans="1:10" s="104" customFormat="1" ht="12.75">
      <c r="A29" s="17"/>
      <c r="B29" s="17"/>
      <c r="C29" s="18" t="s">
        <v>22</v>
      </c>
      <c r="D29" s="19" t="s">
        <v>23</v>
      </c>
      <c r="E29" s="19"/>
      <c r="F29" s="105">
        <v>1927</v>
      </c>
      <c r="G29" s="106"/>
      <c r="H29" s="105">
        <v>2253</v>
      </c>
      <c r="I29" s="36"/>
      <c r="J29" s="103"/>
    </row>
    <row r="30" spans="1:10" s="104" customFormat="1" ht="12.75">
      <c r="A30" s="17"/>
      <c r="B30" s="17"/>
      <c r="C30" s="18" t="s">
        <v>24</v>
      </c>
      <c r="D30" s="37" t="s">
        <v>25</v>
      </c>
      <c r="E30" s="41"/>
      <c r="F30" s="105">
        <v>6157.3</v>
      </c>
      <c r="G30" s="118"/>
      <c r="H30" s="114">
        <v>111.36</v>
      </c>
      <c r="I30" s="21"/>
      <c r="J30" s="103"/>
    </row>
    <row r="31" spans="1:10" s="104" customFormat="1" ht="12.75">
      <c r="A31" s="17"/>
      <c r="B31" s="17"/>
      <c r="C31" s="18" t="s">
        <v>26</v>
      </c>
      <c r="D31" s="19" t="s">
        <v>27</v>
      </c>
      <c r="E31" s="19"/>
      <c r="F31" s="105">
        <v>3782.35</v>
      </c>
      <c r="G31" s="106"/>
      <c r="H31" s="105">
        <v>5755.04</v>
      </c>
      <c r="I31" s="21"/>
      <c r="J31" s="103"/>
    </row>
    <row r="32" spans="1:10" s="104" customFormat="1" ht="12.75">
      <c r="A32" s="17"/>
      <c r="B32" s="17"/>
      <c r="C32" s="18" t="s">
        <v>53</v>
      </c>
      <c r="D32" s="19" t="s">
        <v>155</v>
      </c>
      <c r="E32" s="19"/>
      <c r="F32" s="105">
        <v>6200</v>
      </c>
      <c r="G32" s="106"/>
      <c r="H32" s="105">
        <v>0</v>
      </c>
      <c r="I32" s="21"/>
      <c r="J32" s="103"/>
    </row>
    <row r="33" spans="1:10" s="104" customFormat="1" ht="7.5" customHeight="1">
      <c r="A33" s="42"/>
      <c r="B33" s="42"/>
      <c r="C33" s="18"/>
      <c r="D33" s="42"/>
      <c r="E33" s="42"/>
      <c r="F33" s="114"/>
      <c r="G33" s="119"/>
      <c r="H33" s="185"/>
      <c r="I33" s="21"/>
      <c r="J33" s="103"/>
    </row>
    <row r="34" spans="1:10" s="104" customFormat="1" ht="12.75">
      <c r="A34" s="13"/>
      <c r="B34" s="221" t="s">
        <v>156</v>
      </c>
      <c r="C34" s="221"/>
      <c r="D34" s="221"/>
      <c r="E34" s="22"/>
      <c r="F34" s="101"/>
      <c r="G34" s="102">
        <f>SUM(F35:F36)</f>
        <v>11300</v>
      </c>
      <c r="H34" s="190"/>
      <c r="I34" s="40">
        <f>SUM(H35:H36)</f>
        <v>0</v>
      </c>
      <c r="J34" s="103"/>
    </row>
    <row r="35" spans="1:10" s="104" customFormat="1" ht="12.75">
      <c r="A35" s="17"/>
      <c r="B35" s="17"/>
      <c r="C35" s="18" t="s">
        <v>28</v>
      </c>
      <c r="D35" s="19" t="s">
        <v>114</v>
      </c>
      <c r="E35" s="19"/>
      <c r="F35" s="105">
        <v>11000</v>
      </c>
      <c r="G35" s="106"/>
      <c r="H35" s="105">
        <v>0</v>
      </c>
      <c r="I35" s="36"/>
      <c r="J35" s="103"/>
    </row>
    <row r="36" spans="1:10" s="104" customFormat="1" ht="12.75">
      <c r="A36" s="42"/>
      <c r="B36" s="42"/>
      <c r="C36" s="18" t="s">
        <v>116</v>
      </c>
      <c r="D36" s="19" t="s">
        <v>157</v>
      </c>
      <c r="E36" s="19"/>
      <c r="F36" s="105">
        <v>300</v>
      </c>
      <c r="G36" s="106"/>
      <c r="H36" s="105">
        <v>0</v>
      </c>
      <c r="I36" s="36"/>
      <c r="J36" s="103"/>
    </row>
    <row r="37" spans="1:10" s="104" customFormat="1" ht="7.5" customHeight="1">
      <c r="A37" s="42"/>
      <c r="B37" s="42"/>
      <c r="C37" s="18"/>
      <c r="D37" s="42"/>
      <c r="E37" s="42"/>
      <c r="F37" s="114"/>
      <c r="G37" s="119"/>
      <c r="H37" s="185"/>
      <c r="I37" s="21"/>
      <c r="J37" s="103"/>
    </row>
    <row r="38" spans="1:10" s="104" customFormat="1" ht="12.75">
      <c r="A38" s="13"/>
      <c r="B38" s="221" t="s">
        <v>76</v>
      </c>
      <c r="C38" s="221"/>
      <c r="D38" s="221"/>
      <c r="E38" s="22"/>
      <c r="F38" s="101"/>
      <c r="G38" s="102">
        <f>SUM(F39:F40)</f>
        <v>130.95</v>
      </c>
      <c r="H38" s="190"/>
      <c r="I38" s="40">
        <f>SUM(H39:H40)</f>
        <v>26.16</v>
      </c>
      <c r="J38" s="103"/>
    </row>
    <row r="39" spans="1:10" s="104" customFormat="1" ht="12.75">
      <c r="A39" s="17"/>
      <c r="B39" s="17"/>
      <c r="C39" s="18" t="s">
        <v>57</v>
      </c>
      <c r="D39" s="19" t="s">
        <v>158</v>
      </c>
      <c r="E39" s="19"/>
      <c r="F39" s="105">
        <v>130.94</v>
      </c>
      <c r="G39" s="106"/>
      <c r="H39" s="105">
        <v>23.96</v>
      </c>
      <c r="I39" s="21"/>
      <c r="J39" s="103"/>
    </row>
    <row r="40" spans="1:10" s="104" customFormat="1" ht="12.75">
      <c r="A40" s="17"/>
      <c r="B40" s="17"/>
      <c r="C40" s="18" t="s">
        <v>59</v>
      </c>
      <c r="D40" s="19" t="s">
        <v>117</v>
      </c>
      <c r="E40" s="19"/>
      <c r="F40" s="105">
        <v>0.01</v>
      </c>
      <c r="G40" s="106"/>
      <c r="H40" s="105">
        <v>2.2</v>
      </c>
      <c r="I40" s="30"/>
      <c r="J40" s="103"/>
    </row>
    <row r="41" spans="1:10" s="104" customFormat="1" ht="12.75">
      <c r="A41" s="17"/>
      <c r="B41" s="17"/>
      <c r="C41" s="18"/>
      <c r="D41" s="19"/>
      <c r="E41" s="19"/>
      <c r="F41" s="105"/>
      <c r="G41" s="106"/>
      <c r="H41" s="185"/>
      <c r="I41" s="30"/>
      <c r="J41" s="103"/>
    </row>
    <row r="42" spans="1:10" s="104" customFormat="1" ht="15">
      <c r="A42" s="120"/>
      <c r="B42" s="120"/>
      <c r="C42" s="83"/>
      <c r="D42" s="196" t="s">
        <v>29</v>
      </c>
      <c r="E42" s="83"/>
      <c r="F42" s="121"/>
      <c r="G42" s="122">
        <f>SUM(G11:G41)</f>
        <v>52071.399999999994</v>
      </c>
      <c r="H42" s="191"/>
      <c r="I42" s="122">
        <f>SUM(I11:I41)</f>
        <v>51456.97000000001</v>
      </c>
      <c r="J42" s="103"/>
    </row>
    <row r="43" spans="1:10" s="104" customFormat="1" ht="10.5" customHeight="1">
      <c r="A43" s="120"/>
      <c r="B43" s="120"/>
      <c r="C43" s="83"/>
      <c r="D43" s="83"/>
      <c r="E43" s="83"/>
      <c r="F43" s="121"/>
      <c r="G43" s="122"/>
      <c r="H43" s="191"/>
      <c r="I43" s="122"/>
      <c r="J43" s="103"/>
    </row>
    <row r="44" spans="1:10" s="104" customFormat="1" ht="12.75">
      <c r="A44" s="236" t="s">
        <v>30</v>
      </c>
      <c r="B44" s="236"/>
      <c r="C44" s="236"/>
      <c r="D44" s="236"/>
      <c r="E44" s="7"/>
      <c r="F44" s="123"/>
      <c r="G44" s="124"/>
      <c r="H44" s="192"/>
      <c r="J44" s="28"/>
    </row>
    <row r="45" spans="1:10" s="104" customFormat="1" ht="12.75">
      <c r="A45" s="125"/>
      <c r="B45" s="125" t="s">
        <v>118</v>
      </c>
      <c r="C45" s="125"/>
      <c r="D45" s="125"/>
      <c r="E45" s="125"/>
      <c r="F45" s="126"/>
      <c r="G45" s="180">
        <f>SUM(F46:F47)</f>
        <v>0</v>
      </c>
      <c r="H45" s="194"/>
      <c r="I45" s="180">
        <f>SUM(H46:H47)</f>
        <v>0</v>
      </c>
      <c r="J45" s="28"/>
    </row>
    <row r="46" spans="1:10" s="104" customFormat="1" ht="12.75">
      <c r="A46" s="7"/>
      <c r="B46" s="7"/>
      <c r="C46" s="7" t="s">
        <v>7</v>
      </c>
      <c r="D46" s="7" t="s">
        <v>119</v>
      </c>
      <c r="E46" s="7"/>
      <c r="F46" s="98">
        <v>0</v>
      </c>
      <c r="G46" s="98"/>
      <c r="H46" s="98">
        <v>0</v>
      </c>
      <c r="I46" s="98"/>
      <c r="J46" s="28"/>
    </row>
    <row r="47" spans="1:10" s="104" customFormat="1" ht="12.75">
      <c r="A47" s="7"/>
      <c r="B47" s="7"/>
      <c r="C47" s="7" t="s">
        <v>8</v>
      </c>
      <c r="D47" s="7" t="s">
        <v>120</v>
      </c>
      <c r="E47" s="7"/>
      <c r="F47" s="98">
        <v>0</v>
      </c>
      <c r="G47" s="98"/>
      <c r="H47" s="98">
        <v>0</v>
      </c>
      <c r="I47" s="98"/>
      <c r="J47" s="28"/>
    </row>
    <row r="48" spans="1:10" s="104" customFormat="1" ht="7.5" customHeight="1">
      <c r="A48" s="42"/>
      <c r="B48" s="42"/>
      <c r="C48" s="44"/>
      <c r="D48" s="24"/>
      <c r="E48" s="24"/>
      <c r="F48" s="98"/>
      <c r="G48" s="127"/>
      <c r="H48" s="193"/>
      <c r="I48" s="21"/>
      <c r="J48" s="103"/>
    </row>
    <row r="49" spans="1:10" s="104" customFormat="1" ht="12.75">
      <c r="A49" s="42"/>
      <c r="B49" s="42"/>
      <c r="C49" s="83"/>
      <c r="D49" s="197" t="s">
        <v>31</v>
      </c>
      <c r="E49" s="83"/>
      <c r="F49" s="195"/>
      <c r="G49" s="91">
        <f>G45</f>
        <v>0</v>
      </c>
      <c r="H49" s="45"/>
      <c r="I49" s="91">
        <f>I45</f>
        <v>0</v>
      </c>
      <c r="J49" s="103"/>
    </row>
    <row r="50" spans="1:10" s="104" customFormat="1" ht="12.75">
      <c r="A50" s="17"/>
      <c r="B50" s="17"/>
      <c r="C50" s="18"/>
      <c r="D50" s="28"/>
      <c r="E50" s="28"/>
      <c r="F50" s="98"/>
      <c r="G50" s="128"/>
      <c r="H50" s="46"/>
      <c r="I50" s="36"/>
      <c r="J50" s="103"/>
    </row>
    <row r="51" spans="1:10" s="104" customFormat="1" ht="16.5">
      <c r="A51" s="129"/>
      <c r="B51" s="129"/>
      <c r="C51" s="129"/>
      <c r="D51" s="130" t="s">
        <v>32</v>
      </c>
      <c r="E51" s="129"/>
      <c r="F51" s="47"/>
      <c r="G51" s="131">
        <f>G42+G49</f>
        <v>52071.399999999994</v>
      </c>
      <c r="H51" s="46"/>
      <c r="I51" s="122">
        <f>SUM(I42+I49)</f>
        <v>51456.97000000001</v>
      </c>
      <c r="J51" s="103"/>
    </row>
    <row r="52" spans="1:10" s="104" customFormat="1" ht="12.75">
      <c r="A52" s="47"/>
      <c r="B52" s="47"/>
      <c r="C52" s="47"/>
      <c r="D52" s="47"/>
      <c r="E52" s="47"/>
      <c r="F52" s="132"/>
      <c r="G52" s="133"/>
      <c r="H52" s="134"/>
      <c r="I52" s="135"/>
      <c r="J52" s="103"/>
    </row>
    <row r="53" spans="1:10" s="104" customFormat="1" ht="12.75" customHeight="1">
      <c r="A53" s="47"/>
      <c r="B53" s="47"/>
      <c r="C53" s="47"/>
      <c r="D53" s="47"/>
      <c r="E53" s="47"/>
      <c r="F53" s="237" t="str">
        <f>F7</f>
        <v>ANNO 2011</v>
      </c>
      <c r="G53" s="219"/>
      <c r="H53" s="222" t="str">
        <f>H7</f>
        <v>ANNO 2010</v>
      </c>
      <c r="I53" s="233"/>
      <c r="J53" s="103"/>
    </row>
    <row r="54" spans="1:9" ht="11.25" customHeight="1">
      <c r="A54" s="1"/>
      <c r="B54" s="1"/>
      <c r="C54" s="2"/>
      <c r="D54" s="3"/>
      <c r="E54" s="3"/>
      <c r="F54" s="96" t="s">
        <v>2</v>
      </c>
      <c r="G54" s="95" t="s">
        <v>3</v>
      </c>
      <c r="H54" s="97" t="s">
        <v>2</v>
      </c>
      <c r="I54" s="95" t="s">
        <v>3</v>
      </c>
    </row>
    <row r="55" spans="1:12" ht="11.25" customHeight="1">
      <c r="A55" s="220" t="s">
        <v>33</v>
      </c>
      <c r="B55" s="220"/>
      <c r="C55" s="220"/>
      <c r="D55" s="220"/>
      <c r="E55" s="7"/>
      <c r="F55" s="136"/>
      <c r="G55" s="137"/>
      <c r="H55" s="49"/>
      <c r="I55" s="49"/>
      <c r="L55" s="89"/>
    </row>
    <row r="56" spans="1:12" ht="11.25" customHeight="1">
      <c r="A56" s="7"/>
      <c r="B56" s="7"/>
      <c r="C56" s="7"/>
      <c r="D56" s="7"/>
      <c r="E56" s="7"/>
      <c r="F56" s="136"/>
      <c r="G56" s="137"/>
      <c r="H56" s="49"/>
      <c r="I56" s="49"/>
      <c r="L56" s="89"/>
    </row>
    <row r="57" spans="1:10" ht="11.25" customHeight="1">
      <c r="A57" s="13"/>
      <c r="B57" s="221" t="s">
        <v>34</v>
      </c>
      <c r="C57" s="221"/>
      <c r="D57" s="221"/>
      <c r="E57" s="22"/>
      <c r="F57" s="138"/>
      <c r="G57" s="102">
        <f>SUM(F58:F66)</f>
        <v>5562.34</v>
      </c>
      <c r="H57" s="109"/>
      <c r="I57" s="40">
        <f>SUM(H58:H66)</f>
        <v>3445.3</v>
      </c>
      <c r="J57" s="3"/>
    </row>
    <row r="58" spans="1:10" ht="11.25" customHeight="1">
      <c r="A58" s="17"/>
      <c r="B58" s="17"/>
      <c r="C58" s="18" t="s">
        <v>7</v>
      </c>
      <c r="D58" s="19" t="s">
        <v>35</v>
      </c>
      <c r="E58" s="19"/>
      <c r="F58" s="105">
        <v>253</v>
      </c>
      <c r="G58" s="139"/>
      <c r="H58" s="105">
        <v>352.75</v>
      </c>
      <c r="I58" s="36"/>
      <c r="J58" s="3"/>
    </row>
    <row r="59" spans="1:10" ht="11.25" customHeight="1">
      <c r="A59" s="17"/>
      <c r="B59" s="17"/>
      <c r="C59" s="18" t="s">
        <v>8</v>
      </c>
      <c r="D59" s="19" t="s">
        <v>97</v>
      </c>
      <c r="E59" s="19"/>
      <c r="F59" s="105">
        <v>65.25</v>
      </c>
      <c r="G59" s="139"/>
      <c r="H59" s="105">
        <v>151.84</v>
      </c>
      <c r="I59" s="36"/>
      <c r="J59" s="3"/>
    </row>
    <row r="60" spans="1:10" ht="11.25" customHeight="1">
      <c r="A60" s="17"/>
      <c r="B60" s="17"/>
      <c r="C60" s="18" t="s">
        <v>36</v>
      </c>
      <c r="D60" s="19" t="s">
        <v>159</v>
      </c>
      <c r="E60" s="19"/>
      <c r="F60" s="105">
        <v>41.7</v>
      </c>
      <c r="G60" s="139"/>
      <c r="H60" s="105">
        <v>70.58</v>
      </c>
      <c r="I60" s="36"/>
      <c r="J60" s="3"/>
    </row>
    <row r="61" spans="1:10" ht="11.25" customHeight="1">
      <c r="A61" s="17"/>
      <c r="B61" s="17"/>
      <c r="C61" s="18" t="s">
        <v>37</v>
      </c>
      <c r="D61" s="19" t="s">
        <v>38</v>
      </c>
      <c r="E61" s="19"/>
      <c r="F61" s="105">
        <v>1111.35</v>
      </c>
      <c r="G61" s="139"/>
      <c r="H61" s="105">
        <v>1713.38</v>
      </c>
      <c r="I61" s="36"/>
      <c r="J61" s="3"/>
    </row>
    <row r="62" spans="1:10" ht="11.25" customHeight="1">
      <c r="A62" s="17"/>
      <c r="B62" s="17"/>
      <c r="C62" s="18" t="s">
        <v>39</v>
      </c>
      <c r="D62" s="50" t="s">
        <v>121</v>
      </c>
      <c r="E62" s="50"/>
      <c r="F62" s="183">
        <v>0</v>
      </c>
      <c r="G62" s="141"/>
      <c r="H62" s="140">
        <v>1000</v>
      </c>
      <c r="I62" s="36"/>
      <c r="J62" s="3"/>
    </row>
    <row r="63" spans="1:10" ht="11.25" customHeight="1">
      <c r="A63" s="17"/>
      <c r="B63" s="17"/>
      <c r="C63" s="18" t="s">
        <v>40</v>
      </c>
      <c r="D63" s="37" t="s">
        <v>70</v>
      </c>
      <c r="E63" s="37"/>
      <c r="F63" s="114">
        <v>173.05</v>
      </c>
      <c r="G63" s="142"/>
      <c r="H63" s="114">
        <v>139.8</v>
      </c>
      <c r="I63" s="36"/>
      <c r="J63" s="3"/>
    </row>
    <row r="64" spans="1:10" ht="11.25" customHeight="1">
      <c r="A64" s="42"/>
      <c r="B64" s="42"/>
      <c r="C64" s="18" t="s">
        <v>71</v>
      </c>
      <c r="D64" s="37" t="s">
        <v>41</v>
      </c>
      <c r="E64" s="37"/>
      <c r="F64" s="114">
        <v>198.88</v>
      </c>
      <c r="G64" s="143"/>
      <c r="H64" s="114">
        <v>16.95</v>
      </c>
      <c r="I64" s="42"/>
      <c r="J64" s="3"/>
    </row>
    <row r="65" spans="1:10" ht="11.25" customHeight="1">
      <c r="A65" s="42"/>
      <c r="B65" s="42"/>
      <c r="C65" s="18" t="s">
        <v>78</v>
      </c>
      <c r="D65" s="37" t="s">
        <v>160</v>
      </c>
      <c r="E65" s="37"/>
      <c r="F65" s="114">
        <v>2276.13</v>
      </c>
      <c r="G65" s="143"/>
      <c r="H65" s="114">
        <v>0</v>
      </c>
      <c r="I65" s="42"/>
      <c r="J65" s="3"/>
    </row>
    <row r="66" spans="1:10" ht="11.25" customHeight="1">
      <c r="A66" s="42"/>
      <c r="B66" s="42"/>
      <c r="C66" s="18" t="s">
        <v>99</v>
      </c>
      <c r="D66" s="37" t="s">
        <v>161</v>
      </c>
      <c r="E66" s="37"/>
      <c r="F66" s="114">
        <v>1442.98</v>
      </c>
      <c r="G66" s="143"/>
      <c r="H66" s="114">
        <v>0</v>
      </c>
      <c r="I66" s="42"/>
      <c r="J66" s="3"/>
    </row>
    <row r="67" spans="1:10" ht="7.5" customHeight="1">
      <c r="A67" s="42"/>
      <c r="B67" s="42"/>
      <c r="C67" s="18"/>
      <c r="D67" s="42"/>
      <c r="E67" s="42"/>
      <c r="F67" s="114"/>
      <c r="G67" s="143"/>
      <c r="H67" s="144"/>
      <c r="I67" s="42"/>
      <c r="J67" s="3"/>
    </row>
    <row r="68" spans="1:10" ht="11.25" customHeight="1">
      <c r="A68" s="13"/>
      <c r="B68" s="221" t="s">
        <v>42</v>
      </c>
      <c r="C68" s="221"/>
      <c r="D68" s="221"/>
      <c r="E68" s="22"/>
      <c r="F68" s="145"/>
      <c r="G68" s="146">
        <f>SUM(F69:F72)</f>
        <v>1332.9499999999998</v>
      </c>
      <c r="H68" s="117"/>
      <c r="I68" s="40">
        <f>SUM(H69:H72)</f>
        <v>9681.41</v>
      </c>
      <c r="J68" s="3"/>
    </row>
    <row r="69" spans="1:10" ht="12.75">
      <c r="A69" s="17"/>
      <c r="B69" s="17"/>
      <c r="C69" s="18" t="s">
        <v>10</v>
      </c>
      <c r="D69" s="52" t="s">
        <v>43</v>
      </c>
      <c r="E69" s="52"/>
      <c r="F69" s="111">
        <v>300</v>
      </c>
      <c r="G69" s="147"/>
      <c r="H69" s="111">
        <v>7200</v>
      </c>
      <c r="I69" s="36"/>
      <c r="J69" s="3"/>
    </row>
    <row r="70" spans="1:10" ht="12.75">
      <c r="A70" s="17"/>
      <c r="B70" s="17"/>
      <c r="C70" s="18" t="s">
        <v>12</v>
      </c>
      <c r="D70" s="52" t="s">
        <v>44</v>
      </c>
      <c r="E70" s="52"/>
      <c r="F70" s="111">
        <v>352.8</v>
      </c>
      <c r="G70" s="147"/>
      <c r="H70" s="111">
        <v>2481.41</v>
      </c>
      <c r="I70" s="36"/>
      <c r="J70" s="3"/>
    </row>
    <row r="71" spans="1:10" ht="12.75">
      <c r="A71" s="17"/>
      <c r="B71" s="17"/>
      <c r="C71" s="18" t="s">
        <v>45</v>
      </c>
      <c r="D71" s="52" t="s">
        <v>46</v>
      </c>
      <c r="E71" s="52"/>
      <c r="F71" s="108">
        <v>680.15</v>
      </c>
      <c r="G71" s="147"/>
      <c r="H71" s="99">
        <v>0</v>
      </c>
      <c r="I71" s="36"/>
      <c r="J71" s="3"/>
    </row>
    <row r="72" spans="1:10" ht="12.75">
      <c r="A72" s="26"/>
      <c r="B72" s="26"/>
      <c r="C72" s="18" t="s">
        <v>47</v>
      </c>
      <c r="D72" s="52"/>
      <c r="E72" s="52"/>
      <c r="F72" s="111">
        <v>0</v>
      </c>
      <c r="G72" s="147"/>
      <c r="H72" s="99">
        <v>0</v>
      </c>
      <c r="I72" s="30"/>
      <c r="J72" s="3"/>
    </row>
    <row r="73" spans="1:10" ht="7.5" customHeight="1">
      <c r="A73" s="42"/>
      <c r="B73" s="42"/>
      <c r="C73" s="44"/>
      <c r="D73" s="42"/>
      <c r="E73" s="42"/>
      <c r="F73" s="114"/>
      <c r="G73" s="143"/>
      <c r="H73" s="107"/>
      <c r="I73" s="36"/>
      <c r="J73" s="3"/>
    </row>
    <row r="74" spans="1:10" ht="12.75">
      <c r="A74" s="13"/>
      <c r="B74" s="221" t="s">
        <v>49</v>
      </c>
      <c r="C74" s="221"/>
      <c r="D74" s="221"/>
      <c r="E74" s="22"/>
      <c r="F74" s="138"/>
      <c r="G74" s="102">
        <f>SUM(F75:F76)</f>
        <v>572.44</v>
      </c>
      <c r="H74" s="109"/>
      <c r="I74" s="40">
        <f>H75</f>
        <v>1775.39</v>
      </c>
      <c r="J74" s="3"/>
    </row>
    <row r="75" spans="1:10" ht="12.75">
      <c r="A75" s="17"/>
      <c r="B75" s="17"/>
      <c r="C75" s="18" t="s">
        <v>15</v>
      </c>
      <c r="D75" s="19" t="s">
        <v>50</v>
      </c>
      <c r="E75" s="19"/>
      <c r="F75" s="105">
        <v>572.44</v>
      </c>
      <c r="G75" s="139"/>
      <c r="H75" s="105">
        <v>1775.39</v>
      </c>
      <c r="I75" s="36"/>
      <c r="J75" s="3"/>
    </row>
    <row r="76" spans="1:10" ht="7.5" customHeight="1">
      <c r="A76" s="17"/>
      <c r="B76" s="17"/>
      <c r="C76" s="18"/>
      <c r="D76" s="19"/>
      <c r="E76" s="19"/>
      <c r="F76" s="105"/>
      <c r="G76" s="139"/>
      <c r="H76" s="107"/>
      <c r="I76" s="36"/>
      <c r="J76" s="3"/>
    </row>
    <row r="77" spans="1:10" ht="12.75">
      <c r="A77" s="13"/>
      <c r="B77" s="221" t="s">
        <v>122</v>
      </c>
      <c r="C77" s="221"/>
      <c r="D77" s="221"/>
      <c r="E77" s="22"/>
      <c r="F77" s="138"/>
      <c r="G77" s="102">
        <f>SUM(F78:F80)</f>
        <v>16608</v>
      </c>
      <c r="H77" s="179"/>
      <c r="I77" s="180">
        <f>SUM(H78:H80)</f>
        <v>11200</v>
      </c>
      <c r="J77" s="3"/>
    </row>
    <row r="78" spans="1:10" ht="12.75">
      <c r="A78" s="17"/>
      <c r="B78" s="17"/>
      <c r="C78" s="18" t="s">
        <v>17</v>
      </c>
      <c r="D78" s="24" t="s">
        <v>51</v>
      </c>
      <c r="E78" s="24"/>
      <c r="F78" s="111">
        <v>11028</v>
      </c>
      <c r="G78" s="148"/>
      <c r="H78" s="111">
        <v>10800</v>
      </c>
      <c r="I78" s="36"/>
      <c r="J78" s="3"/>
    </row>
    <row r="79" spans="1:10" ht="12.75">
      <c r="A79" s="17"/>
      <c r="B79" s="17"/>
      <c r="C79" s="18" t="s">
        <v>19</v>
      </c>
      <c r="D79" s="19" t="s">
        <v>123</v>
      </c>
      <c r="E79" s="19"/>
      <c r="F79" s="111">
        <v>0</v>
      </c>
      <c r="G79" s="139"/>
      <c r="H79" s="108">
        <v>400</v>
      </c>
      <c r="I79" s="36"/>
      <c r="J79" s="3"/>
    </row>
    <row r="80" spans="1:10" ht="12.75">
      <c r="A80" s="17"/>
      <c r="B80" s="17"/>
      <c r="C80" s="18" t="s">
        <v>20</v>
      </c>
      <c r="D80" s="19" t="s">
        <v>108</v>
      </c>
      <c r="E80" s="19"/>
      <c r="F80" s="105">
        <v>5580</v>
      </c>
      <c r="G80" s="116"/>
      <c r="H80" s="105">
        <v>0</v>
      </c>
      <c r="I80" s="36"/>
      <c r="J80" s="3"/>
    </row>
    <row r="81" spans="1:10" ht="7.5" customHeight="1">
      <c r="A81" s="17"/>
      <c r="B81" s="17"/>
      <c r="C81" s="18"/>
      <c r="D81" s="38"/>
      <c r="E81" s="38"/>
      <c r="F81" s="149"/>
      <c r="G81" s="116"/>
      <c r="H81" s="107"/>
      <c r="I81" s="36"/>
      <c r="J81" s="3"/>
    </row>
    <row r="82" spans="1:10" ht="12.75">
      <c r="A82" s="13"/>
      <c r="B82" s="221" t="s">
        <v>52</v>
      </c>
      <c r="C82" s="221"/>
      <c r="D82" s="221"/>
      <c r="E82" s="22"/>
      <c r="F82" s="150"/>
      <c r="G82" s="181">
        <f>SUM(F83:F88)</f>
        <v>18087.78</v>
      </c>
      <c r="H82" s="109"/>
      <c r="I82" s="40">
        <f>SUM(H83:H88)</f>
        <v>500</v>
      </c>
      <c r="J82" s="3"/>
    </row>
    <row r="83" spans="1:10" ht="12.75">
      <c r="A83" s="17"/>
      <c r="B83" s="17"/>
      <c r="C83" s="18" t="s">
        <v>22</v>
      </c>
      <c r="D83" s="24" t="s">
        <v>124</v>
      </c>
      <c r="E83" s="24"/>
      <c r="F83" s="111">
        <v>0</v>
      </c>
      <c r="G83" s="182"/>
      <c r="H83" s="111">
        <v>500</v>
      </c>
      <c r="I83" s="36"/>
      <c r="J83" s="3"/>
    </row>
    <row r="84" spans="1:10" ht="12.75">
      <c r="A84" s="17"/>
      <c r="B84" s="17"/>
      <c r="C84" s="18" t="s">
        <v>24</v>
      </c>
      <c r="D84" s="52" t="s">
        <v>163</v>
      </c>
      <c r="E84" s="52"/>
      <c r="F84" s="111">
        <v>196.82</v>
      </c>
      <c r="G84" s="182"/>
      <c r="H84" s="111">
        <v>0</v>
      </c>
      <c r="I84" s="36"/>
      <c r="J84" s="3"/>
    </row>
    <row r="85" spans="1:10" ht="12.75">
      <c r="A85" s="17"/>
      <c r="B85" s="17"/>
      <c r="C85" s="18" t="s">
        <v>26</v>
      </c>
      <c r="D85" s="52" t="s">
        <v>84</v>
      </c>
      <c r="E85" s="52"/>
      <c r="F85" s="111">
        <v>16940</v>
      </c>
      <c r="G85" s="182"/>
      <c r="H85" s="111">
        <v>0</v>
      </c>
      <c r="I85" s="36"/>
      <c r="J85" s="3"/>
    </row>
    <row r="86" spans="1:10" ht="12.75">
      <c r="A86" s="17"/>
      <c r="B86" s="17"/>
      <c r="C86" s="18" t="s">
        <v>53</v>
      </c>
      <c r="D86" s="52" t="s">
        <v>85</v>
      </c>
      <c r="E86" s="52"/>
      <c r="F86" s="111">
        <v>100</v>
      </c>
      <c r="G86" s="182"/>
      <c r="H86" s="111">
        <v>0</v>
      </c>
      <c r="I86" s="36"/>
      <c r="J86" s="3"/>
    </row>
    <row r="87" spans="1:10" ht="12.75">
      <c r="A87" s="17"/>
      <c r="B87" s="17"/>
      <c r="C87" s="18" t="s">
        <v>89</v>
      </c>
      <c r="D87" s="52" t="s">
        <v>90</v>
      </c>
      <c r="E87" s="52"/>
      <c r="F87" s="111">
        <v>522.96</v>
      </c>
      <c r="G87" s="182"/>
      <c r="H87" s="111">
        <v>0</v>
      </c>
      <c r="I87" s="36"/>
      <c r="J87" s="3"/>
    </row>
    <row r="88" spans="1:10" ht="12.75">
      <c r="A88" s="17"/>
      <c r="B88" s="17"/>
      <c r="C88" s="18" t="s">
        <v>91</v>
      </c>
      <c r="D88" s="52" t="s">
        <v>92</v>
      </c>
      <c r="E88" s="52"/>
      <c r="F88" s="111">
        <v>328</v>
      </c>
      <c r="G88" s="182"/>
      <c r="H88" s="111">
        <v>0</v>
      </c>
      <c r="I88" s="36"/>
      <c r="J88" s="3"/>
    </row>
    <row r="89" spans="1:10" ht="7.5" customHeight="1">
      <c r="A89" s="17"/>
      <c r="B89" s="17"/>
      <c r="C89" s="18"/>
      <c r="D89" s="52"/>
      <c r="E89" s="52"/>
      <c r="F89" s="111"/>
      <c r="G89" s="151"/>
      <c r="H89" s="107"/>
      <c r="I89" s="36"/>
      <c r="J89" s="3"/>
    </row>
    <row r="90" spans="1:10" ht="12.75">
      <c r="A90" s="13"/>
      <c r="B90" s="221" t="s">
        <v>54</v>
      </c>
      <c r="C90" s="221"/>
      <c r="D90" s="221"/>
      <c r="E90" s="22"/>
      <c r="F90" s="138"/>
      <c r="G90" s="152">
        <f>SUM(F91:F92)</f>
        <v>1020</v>
      </c>
      <c r="H90" s="117"/>
      <c r="I90" s="217">
        <f>SUM(H91:H92)</f>
        <v>1020</v>
      </c>
      <c r="J90" s="3"/>
    </row>
    <row r="91" spans="1:10" ht="12.75">
      <c r="A91" s="17"/>
      <c r="B91" s="17"/>
      <c r="C91" s="18" t="s">
        <v>28</v>
      </c>
      <c r="D91" s="52" t="s">
        <v>55</v>
      </c>
      <c r="E91" s="52"/>
      <c r="F91" s="111">
        <v>1020</v>
      </c>
      <c r="G91" s="151"/>
      <c r="H91" s="111">
        <v>1020</v>
      </c>
      <c r="I91" s="36"/>
      <c r="J91" s="3"/>
    </row>
    <row r="92" spans="1:10" ht="7.5" customHeight="1">
      <c r="A92" s="17"/>
      <c r="B92" s="17"/>
      <c r="C92" s="18"/>
      <c r="D92" s="28"/>
      <c r="E92" s="28"/>
      <c r="F92" s="111"/>
      <c r="G92" s="151"/>
      <c r="H92" s="107"/>
      <c r="I92" s="36"/>
      <c r="J92" s="3"/>
    </row>
    <row r="93" spans="1:10" ht="12.75">
      <c r="A93" s="13"/>
      <c r="B93" s="221" t="s">
        <v>56</v>
      </c>
      <c r="C93" s="221"/>
      <c r="D93" s="221"/>
      <c r="E93" s="22"/>
      <c r="F93" s="138"/>
      <c r="G93" s="102">
        <f>SUM(F94:F95)</f>
        <v>540.2</v>
      </c>
      <c r="H93" s="109"/>
      <c r="I93" s="40">
        <f>SUM(H94:H95)</f>
        <v>357.2</v>
      </c>
      <c r="J93" s="3"/>
    </row>
    <row r="94" spans="1:10" ht="12.75">
      <c r="A94" s="17"/>
      <c r="B94" s="17"/>
      <c r="C94" s="18" t="s">
        <v>57</v>
      </c>
      <c r="D94" s="19" t="s">
        <v>58</v>
      </c>
      <c r="E94" s="19"/>
      <c r="F94" s="105">
        <v>157.2</v>
      </c>
      <c r="G94" s="139"/>
      <c r="H94" s="105">
        <v>357.2</v>
      </c>
      <c r="I94" s="36"/>
      <c r="J94" s="3"/>
    </row>
    <row r="95" spans="1:10" ht="12.75">
      <c r="A95" s="17"/>
      <c r="B95" s="17"/>
      <c r="C95" s="18" t="s">
        <v>59</v>
      </c>
      <c r="D95" s="19" t="s">
        <v>164</v>
      </c>
      <c r="E95" s="19"/>
      <c r="F95" s="108">
        <v>383</v>
      </c>
      <c r="G95" s="139"/>
      <c r="H95" s="111">
        <v>0</v>
      </c>
      <c r="I95" s="36"/>
      <c r="J95" s="3"/>
    </row>
    <row r="96" spans="1:10" ht="7.5" customHeight="1">
      <c r="A96" s="17"/>
      <c r="B96" s="17"/>
      <c r="C96" s="18"/>
      <c r="D96" s="19"/>
      <c r="E96" s="19"/>
      <c r="F96" s="105"/>
      <c r="G96" s="139"/>
      <c r="H96" s="107"/>
      <c r="I96" s="36"/>
      <c r="J96" s="3"/>
    </row>
    <row r="97" spans="1:10" ht="12.75">
      <c r="A97" s="13"/>
      <c r="B97" s="221" t="s">
        <v>60</v>
      </c>
      <c r="C97" s="221"/>
      <c r="D97" s="221"/>
      <c r="E97" s="22"/>
      <c r="F97" s="138"/>
      <c r="G97" s="102">
        <f>SUM(F98:F100)</f>
        <v>126.2</v>
      </c>
      <c r="H97" s="109"/>
      <c r="I97" s="40">
        <f>SUM(H98:H99)</f>
        <v>145</v>
      </c>
      <c r="J97" s="3"/>
    </row>
    <row r="98" spans="1:10" ht="12.75">
      <c r="A98" s="17"/>
      <c r="B98" s="17"/>
      <c r="C98" s="18" t="s">
        <v>61</v>
      </c>
      <c r="D98" s="19" t="s">
        <v>95</v>
      </c>
      <c r="E98" s="19"/>
      <c r="F98" s="105">
        <v>65</v>
      </c>
      <c r="G98" s="139"/>
      <c r="H98" s="105">
        <v>83.6</v>
      </c>
      <c r="I98" s="36"/>
      <c r="J98" s="3"/>
    </row>
    <row r="99" spans="1:10" ht="12.75">
      <c r="A99" s="17"/>
      <c r="B99" s="17"/>
      <c r="C99" s="18" t="s">
        <v>62</v>
      </c>
      <c r="D99" s="19" t="s">
        <v>165</v>
      </c>
      <c r="E99" s="19"/>
      <c r="F99" s="105">
        <v>61.2</v>
      </c>
      <c r="G99" s="139"/>
      <c r="H99" s="105">
        <v>61.4</v>
      </c>
      <c r="I99" s="36"/>
      <c r="J99" s="3"/>
    </row>
    <row r="100" spans="1:10" ht="7.5" customHeight="1">
      <c r="A100" s="17"/>
      <c r="B100" s="17"/>
      <c r="C100" s="18"/>
      <c r="D100" s="19"/>
      <c r="E100" s="19"/>
      <c r="F100" s="105"/>
      <c r="G100" s="139"/>
      <c r="H100" s="153"/>
      <c r="I100" s="36"/>
      <c r="J100" s="3"/>
    </row>
    <row r="101" spans="1:10" ht="12.75">
      <c r="A101" s="13"/>
      <c r="B101" s="221" t="s">
        <v>63</v>
      </c>
      <c r="C101" s="221"/>
      <c r="D101" s="221"/>
      <c r="E101" s="22"/>
      <c r="F101" s="138"/>
      <c r="G101" s="102">
        <f>SUM(F102:F104)</f>
        <v>1734.6499999999999</v>
      </c>
      <c r="H101" s="109"/>
      <c r="I101" s="40">
        <f>SUM(H102:H104)</f>
        <v>304.25</v>
      </c>
      <c r="J101" s="3"/>
    </row>
    <row r="102" spans="1:10" ht="12.75">
      <c r="A102" s="17"/>
      <c r="B102" s="17"/>
      <c r="C102" s="18" t="s">
        <v>64</v>
      </c>
      <c r="D102" s="19" t="s">
        <v>65</v>
      </c>
      <c r="E102" s="19"/>
      <c r="F102" s="105">
        <v>1655.05</v>
      </c>
      <c r="G102" s="139"/>
      <c r="H102" s="105">
        <v>167.9</v>
      </c>
      <c r="I102" s="36"/>
      <c r="J102" s="3"/>
    </row>
    <row r="103" spans="1:10" ht="12.75">
      <c r="A103" s="17"/>
      <c r="B103" s="17"/>
      <c r="C103" s="18" t="s">
        <v>66</v>
      </c>
      <c r="D103" s="19" t="s">
        <v>67</v>
      </c>
      <c r="E103" s="19"/>
      <c r="F103" s="105">
        <v>79.6</v>
      </c>
      <c r="G103" s="139"/>
      <c r="H103" s="105">
        <v>136.35</v>
      </c>
      <c r="I103" s="36"/>
      <c r="J103" s="3"/>
    </row>
    <row r="104" spans="1:10" ht="12.75">
      <c r="A104" s="17"/>
      <c r="B104" s="17"/>
      <c r="C104" s="18" t="s">
        <v>68</v>
      </c>
      <c r="D104" s="19"/>
      <c r="E104" s="19"/>
      <c r="F104" s="111">
        <v>0</v>
      </c>
      <c r="G104" s="139"/>
      <c r="H104" s="111">
        <v>0</v>
      </c>
      <c r="I104" s="36"/>
      <c r="J104" s="3"/>
    </row>
    <row r="105" spans="1:10" ht="8.25" customHeight="1">
      <c r="A105" s="17"/>
      <c r="B105" s="17"/>
      <c r="C105" s="18"/>
      <c r="D105" s="19"/>
      <c r="E105" s="19"/>
      <c r="F105" s="108"/>
      <c r="G105" s="207"/>
      <c r="H105" s="208"/>
      <c r="I105" s="36"/>
      <c r="J105" s="3"/>
    </row>
    <row r="106" spans="1:10" ht="12.75">
      <c r="A106" s="13"/>
      <c r="B106" s="221" t="s">
        <v>101</v>
      </c>
      <c r="C106" s="221"/>
      <c r="D106" s="221"/>
      <c r="E106" s="22"/>
      <c r="F106" s="138"/>
      <c r="G106" s="102">
        <f>SUM(F107:F108)</f>
        <v>9073.08</v>
      </c>
      <c r="H106" s="109"/>
      <c r="I106" s="40">
        <f>SUM(H107:H108)</f>
        <v>2030.81</v>
      </c>
      <c r="J106" s="3"/>
    </row>
    <row r="107" spans="1:10" ht="12.75">
      <c r="A107" s="17"/>
      <c r="B107" s="17"/>
      <c r="C107" s="199" t="s">
        <v>102</v>
      </c>
      <c r="D107" s="198" t="s">
        <v>162</v>
      </c>
      <c r="E107" s="19"/>
      <c r="F107" s="105">
        <v>9033.08</v>
      </c>
      <c r="G107" s="139"/>
      <c r="H107" s="105">
        <v>2030.81</v>
      </c>
      <c r="I107" s="36"/>
      <c r="J107" s="3"/>
    </row>
    <row r="108" spans="1:10" ht="12.75">
      <c r="A108" s="17"/>
      <c r="B108" s="17"/>
      <c r="C108" s="18" t="s">
        <v>109</v>
      </c>
      <c r="D108" s="19" t="s">
        <v>41</v>
      </c>
      <c r="E108" s="19"/>
      <c r="F108" s="105">
        <v>40</v>
      </c>
      <c r="G108" s="139"/>
      <c r="H108" s="105"/>
      <c r="I108" s="36"/>
      <c r="J108" s="3"/>
    </row>
    <row r="109" spans="1:10" ht="12.75">
      <c r="A109" s="17"/>
      <c r="B109" s="17"/>
      <c r="C109" s="18"/>
      <c r="D109" s="55"/>
      <c r="E109" s="55"/>
      <c r="F109" s="154"/>
      <c r="G109" s="155"/>
      <c r="H109" s="20"/>
      <c r="I109" s="36"/>
      <c r="J109" s="3"/>
    </row>
    <row r="110" spans="1:9" ht="17.25" customHeight="1">
      <c r="A110" s="120"/>
      <c r="B110" s="120"/>
      <c r="C110" s="156"/>
      <c r="D110" s="200" t="s">
        <v>125</v>
      </c>
      <c r="E110" s="156"/>
      <c r="F110" s="121"/>
      <c r="G110" s="122">
        <f>SUM(G57:G109)</f>
        <v>54657.63999999999</v>
      </c>
      <c r="H110" s="57"/>
      <c r="I110" s="122">
        <f>SUM(I57:I109)</f>
        <v>30459.36</v>
      </c>
    </row>
    <row r="112" spans="1:4" ht="12.75">
      <c r="A112" s="234" t="s">
        <v>126</v>
      </c>
      <c r="B112" s="234"/>
      <c r="C112" s="234"/>
      <c r="D112" s="234"/>
    </row>
    <row r="113" spans="1:9" ht="12.75" customHeight="1">
      <c r="A113" s="13"/>
      <c r="B113" s="221" t="s">
        <v>127</v>
      </c>
      <c r="C113" s="221"/>
      <c r="D113" s="221"/>
      <c r="E113" s="22"/>
      <c r="F113" s="161"/>
      <c r="G113" s="180">
        <f>SUM(F114:F115)</f>
        <v>0</v>
      </c>
      <c r="H113" s="23"/>
      <c r="I113" s="180">
        <f>SUM(H114:H115)</f>
        <v>0</v>
      </c>
    </row>
    <row r="114" spans="3:8" ht="12.75">
      <c r="C114" s="18" t="s">
        <v>22</v>
      </c>
      <c r="D114" s="206" t="s">
        <v>167</v>
      </c>
      <c r="F114" s="98">
        <v>0</v>
      </c>
      <c r="H114" s="98">
        <v>0</v>
      </c>
    </row>
    <row r="115" spans="3:8" ht="12.75">
      <c r="C115" s="18" t="s">
        <v>24</v>
      </c>
      <c r="D115" s="206" t="s">
        <v>168</v>
      </c>
      <c r="F115" s="98">
        <v>0</v>
      </c>
      <c r="H115" s="98">
        <v>0</v>
      </c>
    </row>
    <row r="117" spans="4:9" ht="12.75">
      <c r="D117" s="162" t="s">
        <v>128</v>
      </c>
      <c r="G117" s="201">
        <v>0</v>
      </c>
      <c r="I117" s="201">
        <v>0</v>
      </c>
    </row>
    <row r="119" spans="4:9" ht="19.5" customHeight="1">
      <c r="D119" s="163" t="s">
        <v>129</v>
      </c>
      <c r="G119" s="164">
        <f>G110+G117</f>
        <v>54657.63999999999</v>
      </c>
      <c r="I119" s="165">
        <f>I110+I117</f>
        <v>30459.36</v>
      </c>
    </row>
    <row r="121" spans="1:9" ht="12.75">
      <c r="A121" s="158" t="s">
        <v>130</v>
      </c>
      <c r="B121" s="158"/>
      <c r="D121" s="166"/>
      <c r="E121" s="166"/>
      <c r="G121" s="167">
        <f>G51-G119</f>
        <v>-2586.239999999998</v>
      </c>
      <c r="I121" s="88">
        <f>I51-I119</f>
        <v>20997.610000000008</v>
      </c>
    </row>
    <row r="122" spans="1:9" ht="13.5" thickBot="1">
      <c r="A122" s="158" t="s">
        <v>131</v>
      </c>
      <c r="B122" s="158"/>
      <c r="D122" s="166"/>
      <c r="E122" s="166"/>
      <c r="G122" s="168">
        <f>I123</f>
        <v>20533.250000000007</v>
      </c>
      <c r="I122" s="169">
        <v>-464.36</v>
      </c>
    </row>
    <row r="123" spans="1:9" ht="12.75">
      <c r="A123" s="235" t="s">
        <v>132</v>
      </c>
      <c r="B123" s="235"/>
      <c r="C123" s="235"/>
      <c r="D123" s="235"/>
      <c r="E123" s="235"/>
      <c r="G123" s="170">
        <f>G121+G122</f>
        <v>17947.01000000001</v>
      </c>
      <c r="I123" s="170">
        <f>I121+I122</f>
        <v>20533.250000000007</v>
      </c>
    </row>
    <row r="127" spans="1:9" ht="12.75">
      <c r="A127" s="158" t="s">
        <v>133</v>
      </c>
      <c r="B127" s="158"/>
      <c r="D127" s="166"/>
      <c r="E127" s="166"/>
      <c r="G127" s="167">
        <f>I129</f>
        <v>37867.25722222223</v>
      </c>
      <c r="I127" s="167">
        <v>16869.647222222222</v>
      </c>
    </row>
    <row r="128" spans="1:9" ht="13.5" thickBot="1">
      <c r="A128" s="158"/>
      <c r="B128" s="158" t="s">
        <v>134</v>
      </c>
      <c r="D128" s="166"/>
      <c r="E128" s="166"/>
      <c r="G128" s="168">
        <f>G121</f>
        <v>-2586.239999999998</v>
      </c>
      <c r="I128" s="168">
        <f>I121</f>
        <v>20997.610000000008</v>
      </c>
    </row>
    <row r="129" spans="1:9" ht="12.75">
      <c r="A129" s="158" t="s">
        <v>135</v>
      </c>
      <c r="B129" s="158"/>
      <c r="D129" s="166"/>
      <c r="E129" s="166"/>
      <c r="G129" s="167">
        <f>G127+G128</f>
        <v>35281.01722222223</v>
      </c>
      <c r="I129" s="88">
        <f>SUM(I127:I128)</f>
        <v>37867.25722222223</v>
      </c>
    </row>
    <row r="132" spans="1:9" ht="15">
      <c r="A132" s="230" t="s">
        <v>171</v>
      </c>
      <c r="B132" s="230"/>
      <c r="C132" s="230"/>
      <c r="D132" s="230"/>
      <c r="E132" s="230"/>
      <c r="F132" s="230"/>
      <c r="G132" s="230"/>
      <c r="H132" s="230"/>
      <c r="I132" s="230"/>
    </row>
    <row r="133" spans="6:9" ht="7.5" customHeight="1">
      <c r="F133" s="91"/>
      <c r="G133" s="92"/>
      <c r="H133" s="93"/>
      <c r="I133" s="94"/>
    </row>
    <row r="134" spans="6:9" ht="12.75">
      <c r="F134" s="231" t="str">
        <f>F7</f>
        <v>ANNO 2011</v>
      </c>
      <c r="G134" s="232"/>
      <c r="H134" s="222" t="str">
        <f>H7</f>
        <v>ANNO 2010</v>
      </c>
      <c r="I134" s="233"/>
    </row>
    <row r="135" spans="6:9" ht="12.75">
      <c r="F135" s="96" t="s">
        <v>2</v>
      </c>
      <c r="G135" s="95" t="s">
        <v>3</v>
      </c>
      <c r="H135" s="97" t="s">
        <v>2</v>
      </c>
      <c r="I135" s="95" t="s">
        <v>3</v>
      </c>
    </row>
    <row r="136" spans="6:9" ht="10.5" customHeight="1">
      <c r="F136" s="171"/>
      <c r="G136" s="97"/>
      <c r="H136" s="97"/>
      <c r="I136" s="97"/>
    </row>
    <row r="137" spans="1:12" ht="12.75">
      <c r="A137" s="13"/>
      <c r="B137" s="221" t="s">
        <v>136</v>
      </c>
      <c r="C137" s="221"/>
      <c r="D137" s="221"/>
      <c r="E137" s="205"/>
      <c r="F137" s="172"/>
      <c r="G137" s="173">
        <f>SUM(F138:F140)</f>
        <v>35281.02</v>
      </c>
      <c r="H137" s="161"/>
      <c r="I137" s="174">
        <f>SUM(H138:H140)</f>
        <v>37867.259999999995</v>
      </c>
      <c r="L137" s="216">
        <f>N129-N137</f>
        <v>0</v>
      </c>
    </row>
    <row r="138" spans="3:9" ht="12.75">
      <c r="C138" s="158" t="s">
        <v>137</v>
      </c>
      <c r="D138" s="218" t="s">
        <v>138</v>
      </c>
      <c r="F138" s="175">
        <f>31.85+0.5</f>
        <v>32.35</v>
      </c>
      <c r="H138" s="202">
        <v>364.92</v>
      </c>
      <c r="I138" s="160"/>
    </row>
    <row r="139" spans="3:9" ht="12.75">
      <c r="C139" s="158" t="s">
        <v>139</v>
      </c>
      <c r="D139" s="218" t="s">
        <v>95</v>
      </c>
      <c r="F139" s="176">
        <v>33269.88</v>
      </c>
      <c r="H139" s="203">
        <v>34858.6</v>
      </c>
      <c r="I139" s="160"/>
    </row>
    <row r="140" spans="3:9" ht="12.75">
      <c r="C140" s="158" t="s">
        <v>140</v>
      </c>
      <c r="D140" s="218" t="s">
        <v>166</v>
      </c>
      <c r="F140" s="176">
        <v>1978.79</v>
      </c>
      <c r="H140" s="203">
        <v>2643.74</v>
      </c>
      <c r="I140" s="160"/>
    </row>
    <row r="142" spans="1:9" ht="12.75">
      <c r="A142" s="13"/>
      <c r="B142" s="221" t="s">
        <v>141</v>
      </c>
      <c r="C142" s="221"/>
      <c r="D142" s="221"/>
      <c r="E142" s="22"/>
      <c r="F142" s="172"/>
      <c r="G142" s="204">
        <f>SUM(F143:F146)</f>
        <v>35366.67</v>
      </c>
      <c r="H142" s="161"/>
      <c r="I142" s="204">
        <f>SUM(H143:H146)</f>
        <v>0</v>
      </c>
    </row>
    <row r="143" spans="3:8" ht="12.75">
      <c r="C143" s="158" t="s">
        <v>142</v>
      </c>
      <c r="D143" s="218" t="s">
        <v>173</v>
      </c>
      <c r="F143" s="159">
        <v>1700</v>
      </c>
      <c r="H143" s="159">
        <v>0</v>
      </c>
    </row>
    <row r="144" spans="3:8" ht="12.75">
      <c r="C144" s="158" t="s">
        <v>174</v>
      </c>
      <c r="D144" s="218" t="s">
        <v>175</v>
      </c>
      <c r="F144" s="159">
        <v>3466.67</v>
      </c>
      <c r="H144" s="159">
        <v>0</v>
      </c>
    </row>
    <row r="145" spans="3:8" ht="12.75">
      <c r="C145" s="158" t="s">
        <v>176</v>
      </c>
      <c r="D145" s="218" t="s">
        <v>179</v>
      </c>
      <c r="F145" s="159">
        <v>30000</v>
      </c>
      <c r="H145" s="159"/>
    </row>
    <row r="146" spans="3:8" ht="12.75">
      <c r="C146" s="158" t="s">
        <v>178</v>
      </c>
      <c r="D146" s="218" t="s">
        <v>177</v>
      </c>
      <c r="F146" s="159">
        <v>200</v>
      </c>
      <c r="H146" s="159">
        <v>0</v>
      </c>
    </row>
    <row r="148" spans="1:9" ht="12.75">
      <c r="A148" s="13"/>
      <c r="B148" s="221" t="s">
        <v>143</v>
      </c>
      <c r="C148" s="221"/>
      <c r="D148" s="221"/>
      <c r="E148" s="22"/>
      <c r="F148" s="172"/>
      <c r="G148" s="204">
        <f>SUM(F149:F150)</f>
        <v>0</v>
      </c>
      <c r="H148" s="161"/>
      <c r="I148" s="204">
        <f>SUM(H149:H150)</f>
        <v>0</v>
      </c>
    </row>
    <row r="149" spans="3:8" ht="12.75">
      <c r="C149" s="158" t="s">
        <v>144</v>
      </c>
      <c r="D149" s="166"/>
      <c r="F149" s="159">
        <v>0</v>
      </c>
      <c r="H149" s="87">
        <v>0</v>
      </c>
    </row>
    <row r="151" spans="1:9" ht="12.75">
      <c r="A151" s="13"/>
      <c r="B151" s="221" t="s">
        <v>145</v>
      </c>
      <c r="C151" s="221"/>
      <c r="D151" s="221"/>
      <c r="E151" s="22"/>
      <c r="F151" s="172"/>
      <c r="G151" s="173">
        <f>SUM(F152:F155)</f>
        <v>38110</v>
      </c>
      <c r="H151" s="161"/>
      <c r="I151" s="174">
        <f>SUM(H152:H155)</f>
        <v>21250</v>
      </c>
    </row>
    <row r="152" spans="3:8" ht="12.75">
      <c r="C152" s="158" t="s">
        <v>146</v>
      </c>
      <c r="D152" s="218" t="s">
        <v>147</v>
      </c>
      <c r="F152" s="159">
        <v>0</v>
      </c>
      <c r="H152" s="87">
        <v>9250</v>
      </c>
    </row>
    <row r="153" spans="3:8" ht="12.75">
      <c r="C153" s="158" t="s">
        <v>148</v>
      </c>
      <c r="D153" s="218" t="s">
        <v>149</v>
      </c>
      <c r="F153" s="87">
        <v>0</v>
      </c>
      <c r="H153" s="87">
        <v>12000</v>
      </c>
    </row>
    <row r="154" spans="3:8" ht="12.75">
      <c r="C154" s="158" t="s">
        <v>150</v>
      </c>
      <c r="D154" s="24" t="s">
        <v>180</v>
      </c>
      <c r="F154" s="159">
        <f>10800+310</f>
        <v>11110</v>
      </c>
      <c r="H154" s="87">
        <v>0</v>
      </c>
    </row>
    <row r="155" spans="3:8" ht="12.75">
      <c r="C155" s="158" t="s">
        <v>151</v>
      </c>
      <c r="D155" s="218" t="s">
        <v>179</v>
      </c>
      <c r="F155" s="159">
        <v>27000</v>
      </c>
      <c r="H155" s="87">
        <v>0</v>
      </c>
    </row>
    <row r="157" spans="4:9" ht="15">
      <c r="D157" s="177"/>
      <c r="E157" s="3"/>
      <c r="F157" s="98"/>
      <c r="G157" s="178"/>
      <c r="H157" s="4"/>
      <c r="I157" s="5"/>
    </row>
  </sheetData>
  <sheetProtection/>
  <mergeCells count="38">
    <mergeCell ref="B28:D28"/>
    <mergeCell ref="B38:D38"/>
    <mergeCell ref="B34:D34"/>
    <mergeCell ref="A1:J1"/>
    <mergeCell ref="A2:J2"/>
    <mergeCell ref="A3:J3"/>
    <mergeCell ref="A4:J4"/>
    <mergeCell ref="A5:I5"/>
    <mergeCell ref="F7:G7"/>
    <mergeCell ref="H7:I7"/>
    <mergeCell ref="A9:D9"/>
    <mergeCell ref="B15:D15"/>
    <mergeCell ref="B19:D19"/>
    <mergeCell ref="B22:D22"/>
    <mergeCell ref="H53:I53"/>
    <mergeCell ref="A55:D55"/>
    <mergeCell ref="B57:D57"/>
    <mergeCell ref="B68:D68"/>
    <mergeCell ref="B93:D93"/>
    <mergeCell ref="B97:D97"/>
    <mergeCell ref="A44:D44"/>
    <mergeCell ref="F53:G53"/>
    <mergeCell ref="B74:D74"/>
    <mergeCell ref="B77:D77"/>
    <mergeCell ref="B82:D82"/>
    <mergeCell ref="B90:D90"/>
    <mergeCell ref="B101:D101"/>
    <mergeCell ref="A112:D112"/>
    <mergeCell ref="B113:D113"/>
    <mergeCell ref="A123:E123"/>
    <mergeCell ref="B106:D106"/>
    <mergeCell ref="A132:I132"/>
    <mergeCell ref="B148:D148"/>
    <mergeCell ref="B151:D151"/>
    <mergeCell ref="F134:G134"/>
    <mergeCell ref="H134:I134"/>
    <mergeCell ref="B137:D137"/>
    <mergeCell ref="B142:D142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2"/>
  <headerFooter alignWithMargins="0">
    <oddFooter>&amp;Rpag.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gabbianella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gabbianella</dc:creator>
  <cp:keywords/>
  <dc:description/>
  <cp:lastModifiedBy>La Gabbianella</cp:lastModifiedBy>
  <cp:lastPrinted>2012-02-25T10:17:25Z</cp:lastPrinted>
  <dcterms:created xsi:type="dcterms:W3CDTF">2012-01-31T14:07:26Z</dcterms:created>
  <dcterms:modified xsi:type="dcterms:W3CDTF">2012-02-29T12:26:57Z</dcterms:modified>
  <cp:category/>
  <cp:version/>
  <cp:contentType/>
  <cp:contentStatus/>
</cp:coreProperties>
</file>